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24226"/>
  <mc:AlternateContent xmlns:mc="http://schemas.openxmlformats.org/markup-compatibility/2006">
    <mc:Choice Requires="x15">
      <x15ac:absPath xmlns:x15ac="http://schemas.microsoft.com/office/spreadsheetml/2010/11/ac" url="https://telefilm-my.sharepoint.com/personal/elaine_beliveau_telefilm_ca/Documents/Relaunch 25-26/d_Iteration/Iteration anglo/"/>
    </mc:Choice>
  </mc:AlternateContent>
  <xr:revisionPtr revIDLastSave="0" documentId="8_{3472DC4E-1734-43F2-B74C-85EE0C68B50D}" xr6:coauthVersionLast="47" xr6:coauthVersionMax="47" xr10:uidLastSave="{00000000-0000-0000-0000-000000000000}"/>
  <bookViews>
    <workbookView xWindow="-120" yWindow="-120" windowWidth="29040" windowHeight="15840" tabRatio="770" activeTab="5" xr2:uid="{00000000-000D-0000-FFFF-FFFF00000000}"/>
  </bookViews>
  <sheets>
    <sheet name="Summary Page (locked)" sheetId="4" r:id="rId1"/>
    <sheet name="All. &amp; Origin Detail (locked)" sheetId="6" r:id="rId2"/>
    <sheet name="Costs Detail" sheetId="1" r:id="rId3"/>
    <sheet name="Explanation of Variances" sheetId="3" r:id="rId4"/>
    <sheet name="Financiers &amp; Gvt Funding" sheetId="7" r:id="rId5"/>
    <sheet name="Instructions" sheetId="8" r:id="rId6"/>
  </sheets>
  <definedNames>
    <definedName name="_xlnm.Print_Titles" localSheetId="2">'Costs Detail'!$12:$12</definedName>
    <definedName name="_xlnm.Print_Titles" localSheetId="0">'Summary Page (locked)'!$14:$14</definedName>
    <definedName name="_xlnm.Print_Area" localSheetId="1">'All. &amp; Origin Detail (locked)'!$A$2:$R$51</definedName>
    <definedName name="_xlnm.Print_Area" localSheetId="2">'Costs Detail'!$A$3:$P$201</definedName>
    <definedName name="_xlnm.Print_Area" localSheetId="3">'Explanation of Variances'!$A$2:$E$47</definedName>
    <definedName name="_xlnm.Print_Area" localSheetId="0">'Summary Page (locked)'!$A$2:$I$56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41" i="1" l="1"/>
  <c r="E141" i="1"/>
  <c r="C141" i="1"/>
  <c r="AB66" i="1"/>
  <c r="Z66" i="1"/>
  <c r="Y66" i="1"/>
  <c r="W66" i="1"/>
  <c r="V66" i="1"/>
  <c r="U66" i="1"/>
  <c r="T66" i="1"/>
  <c r="S66" i="1"/>
  <c r="R66" i="1"/>
  <c r="P66" i="1"/>
  <c r="M66" i="1"/>
  <c r="L66" i="1"/>
  <c r="I66" i="1"/>
  <c r="G66" i="1"/>
  <c r="AA66" i="1" s="1"/>
  <c r="AB164" i="1"/>
  <c r="Z164" i="1"/>
  <c r="Y164" i="1"/>
  <c r="W164" i="1"/>
  <c r="V164" i="1"/>
  <c r="U164" i="1"/>
  <c r="T164" i="1"/>
  <c r="S164" i="1"/>
  <c r="R164" i="1"/>
  <c r="H66" i="1" l="1"/>
  <c r="H72" i="7"/>
  <c r="H71" i="7"/>
  <c r="H70" i="7"/>
  <c r="H69" i="7"/>
  <c r="H68" i="7"/>
  <c r="H67" i="7"/>
  <c r="H65" i="7"/>
  <c r="H64" i="7"/>
  <c r="H63" i="7"/>
  <c r="C48" i="4" l="1"/>
  <c r="P198" i="1" l="1"/>
  <c r="M198" i="1"/>
  <c r="L198" i="1"/>
  <c r="P196" i="1"/>
  <c r="M196" i="1"/>
  <c r="L196" i="1"/>
  <c r="P191" i="1"/>
  <c r="M191" i="1"/>
  <c r="L191" i="1"/>
  <c r="P190" i="1"/>
  <c r="M190" i="1"/>
  <c r="L190" i="1"/>
  <c r="P189" i="1"/>
  <c r="M189" i="1"/>
  <c r="L189" i="1"/>
  <c r="P188" i="1"/>
  <c r="M188" i="1"/>
  <c r="L188" i="1"/>
  <c r="P186" i="1"/>
  <c r="M186" i="1"/>
  <c r="L186" i="1"/>
  <c r="P185" i="1"/>
  <c r="M185" i="1"/>
  <c r="L185" i="1"/>
  <c r="P184" i="1"/>
  <c r="M184" i="1"/>
  <c r="L184" i="1"/>
  <c r="P176" i="1"/>
  <c r="M176" i="1"/>
  <c r="L176" i="1"/>
  <c r="P175" i="1"/>
  <c r="M175" i="1"/>
  <c r="L175" i="1"/>
  <c r="P174" i="1"/>
  <c r="M174" i="1"/>
  <c r="L174" i="1"/>
  <c r="P173" i="1"/>
  <c r="M173" i="1"/>
  <c r="L173" i="1"/>
  <c r="P172" i="1"/>
  <c r="M172" i="1"/>
  <c r="L172" i="1"/>
  <c r="P171" i="1"/>
  <c r="M171" i="1"/>
  <c r="L171" i="1"/>
  <c r="P170" i="1"/>
  <c r="M170" i="1"/>
  <c r="L170" i="1"/>
  <c r="P169" i="1"/>
  <c r="M169" i="1"/>
  <c r="L169" i="1"/>
  <c r="P168" i="1"/>
  <c r="M168" i="1"/>
  <c r="L168" i="1"/>
  <c r="P167" i="1"/>
  <c r="M167" i="1"/>
  <c r="L167" i="1"/>
  <c r="P166" i="1"/>
  <c r="M166" i="1"/>
  <c r="L166" i="1"/>
  <c r="P165" i="1"/>
  <c r="M165" i="1"/>
  <c r="L165" i="1"/>
  <c r="P164" i="1"/>
  <c r="M164" i="1"/>
  <c r="L164" i="1"/>
  <c r="P163" i="1"/>
  <c r="M163" i="1"/>
  <c r="L163" i="1"/>
  <c r="P162" i="1"/>
  <c r="M162" i="1"/>
  <c r="L162" i="1"/>
  <c r="P161" i="1"/>
  <c r="M161" i="1"/>
  <c r="L161" i="1"/>
  <c r="P160" i="1"/>
  <c r="M160" i="1"/>
  <c r="L160" i="1"/>
  <c r="P155" i="1"/>
  <c r="M155" i="1"/>
  <c r="L155" i="1"/>
  <c r="P154" i="1"/>
  <c r="M154" i="1"/>
  <c r="L154" i="1"/>
  <c r="P153" i="1"/>
  <c r="M153" i="1"/>
  <c r="L153" i="1"/>
  <c r="P152" i="1"/>
  <c r="M152" i="1"/>
  <c r="L152" i="1"/>
  <c r="P151" i="1"/>
  <c r="M151" i="1"/>
  <c r="L151" i="1"/>
  <c r="P150" i="1"/>
  <c r="M150" i="1"/>
  <c r="L150" i="1"/>
  <c r="P149" i="1"/>
  <c r="M149" i="1"/>
  <c r="L149" i="1"/>
  <c r="P148" i="1"/>
  <c r="M148" i="1"/>
  <c r="L148" i="1"/>
  <c r="P147" i="1"/>
  <c r="M147" i="1"/>
  <c r="L147" i="1"/>
  <c r="P146" i="1"/>
  <c r="M146" i="1"/>
  <c r="L146" i="1"/>
  <c r="P136" i="1"/>
  <c r="M136" i="1"/>
  <c r="L136" i="1"/>
  <c r="P135" i="1"/>
  <c r="M135" i="1"/>
  <c r="L135" i="1"/>
  <c r="P134" i="1"/>
  <c r="M134" i="1"/>
  <c r="L134" i="1"/>
  <c r="P133" i="1"/>
  <c r="M133" i="1"/>
  <c r="L133" i="1"/>
  <c r="P132" i="1"/>
  <c r="M132" i="1"/>
  <c r="L132" i="1"/>
  <c r="P131" i="1"/>
  <c r="M131" i="1"/>
  <c r="L131" i="1"/>
  <c r="P130" i="1"/>
  <c r="M130" i="1"/>
  <c r="L130" i="1"/>
  <c r="P129" i="1"/>
  <c r="M129" i="1"/>
  <c r="L129" i="1"/>
  <c r="P128" i="1"/>
  <c r="M128" i="1"/>
  <c r="L128" i="1"/>
  <c r="P127" i="1"/>
  <c r="M127" i="1"/>
  <c r="L127" i="1"/>
  <c r="P126" i="1"/>
  <c r="M126" i="1"/>
  <c r="L126" i="1"/>
  <c r="P125" i="1"/>
  <c r="M125" i="1"/>
  <c r="L125" i="1"/>
  <c r="P124" i="1"/>
  <c r="M124" i="1"/>
  <c r="L124" i="1"/>
  <c r="P120" i="1"/>
  <c r="M120" i="1"/>
  <c r="L120" i="1"/>
  <c r="P119" i="1"/>
  <c r="M119" i="1"/>
  <c r="L119" i="1"/>
  <c r="P118" i="1"/>
  <c r="M118" i="1"/>
  <c r="L118" i="1"/>
  <c r="P117" i="1"/>
  <c r="M117" i="1"/>
  <c r="L117" i="1"/>
  <c r="P116" i="1"/>
  <c r="M116" i="1"/>
  <c r="L116" i="1"/>
  <c r="P115" i="1"/>
  <c r="M115" i="1"/>
  <c r="L115" i="1"/>
  <c r="P114" i="1"/>
  <c r="M114" i="1"/>
  <c r="L114" i="1"/>
  <c r="P113" i="1"/>
  <c r="M113" i="1"/>
  <c r="L113" i="1"/>
  <c r="P112" i="1"/>
  <c r="M112" i="1"/>
  <c r="L112" i="1"/>
  <c r="P105" i="1"/>
  <c r="M105" i="1"/>
  <c r="L105" i="1"/>
  <c r="P104" i="1"/>
  <c r="M104" i="1"/>
  <c r="L104" i="1"/>
  <c r="P103" i="1"/>
  <c r="M103" i="1"/>
  <c r="L103" i="1"/>
  <c r="P102" i="1"/>
  <c r="M102" i="1"/>
  <c r="L102" i="1"/>
  <c r="P101" i="1"/>
  <c r="M101" i="1"/>
  <c r="L101" i="1"/>
  <c r="P100" i="1"/>
  <c r="M100" i="1"/>
  <c r="L100" i="1"/>
  <c r="P99" i="1"/>
  <c r="M99" i="1"/>
  <c r="L99" i="1"/>
  <c r="P98" i="1"/>
  <c r="M98" i="1"/>
  <c r="L98" i="1"/>
  <c r="P97" i="1"/>
  <c r="M97" i="1"/>
  <c r="L97" i="1"/>
  <c r="P93" i="1"/>
  <c r="M93" i="1"/>
  <c r="L93" i="1"/>
  <c r="P92" i="1"/>
  <c r="M92" i="1"/>
  <c r="L92" i="1"/>
  <c r="P91" i="1"/>
  <c r="M91" i="1"/>
  <c r="L91" i="1"/>
  <c r="P87" i="1"/>
  <c r="M87" i="1"/>
  <c r="L87" i="1"/>
  <c r="P86" i="1"/>
  <c r="M86" i="1"/>
  <c r="L86" i="1"/>
  <c r="P85" i="1"/>
  <c r="M85" i="1"/>
  <c r="L85" i="1"/>
  <c r="P84" i="1"/>
  <c r="M84" i="1"/>
  <c r="L84" i="1"/>
  <c r="P80" i="1"/>
  <c r="M80" i="1"/>
  <c r="L80" i="1"/>
  <c r="P79" i="1"/>
  <c r="M79" i="1"/>
  <c r="L79" i="1"/>
  <c r="P78" i="1"/>
  <c r="M78" i="1"/>
  <c r="L78" i="1"/>
  <c r="P77" i="1"/>
  <c r="M77" i="1"/>
  <c r="L77" i="1"/>
  <c r="P76" i="1"/>
  <c r="M76" i="1"/>
  <c r="L76" i="1"/>
  <c r="P75" i="1"/>
  <c r="M75" i="1"/>
  <c r="L75" i="1"/>
  <c r="P74" i="1"/>
  <c r="M74" i="1"/>
  <c r="L74" i="1"/>
  <c r="P73" i="1"/>
  <c r="M73" i="1"/>
  <c r="L73" i="1"/>
  <c r="P72" i="1"/>
  <c r="M72" i="1"/>
  <c r="L72" i="1"/>
  <c r="P68" i="1"/>
  <c r="M68" i="1"/>
  <c r="L68" i="1"/>
  <c r="P67" i="1"/>
  <c r="M67" i="1"/>
  <c r="L67" i="1"/>
  <c r="P65" i="1"/>
  <c r="M65" i="1"/>
  <c r="L65" i="1"/>
  <c r="P64" i="1"/>
  <c r="M64" i="1"/>
  <c r="L64" i="1"/>
  <c r="P63" i="1"/>
  <c r="M63" i="1"/>
  <c r="L63" i="1"/>
  <c r="P62" i="1"/>
  <c r="M62" i="1"/>
  <c r="L62" i="1"/>
  <c r="P61" i="1"/>
  <c r="M61" i="1"/>
  <c r="L61" i="1"/>
  <c r="P57" i="1"/>
  <c r="M57" i="1"/>
  <c r="L57" i="1"/>
  <c r="P56" i="1"/>
  <c r="M56" i="1"/>
  <c r="L56" i="1"/>
  <c r="P55" i="1"/>
  <c r="M55" i="1"/>
  <c r="L55" i="1"/>
  <c r="P54" i="1"/>
  <c r="M54" i="1"/>
  <c r="L54" i="1"/>
  <c r="P53" i="1"/>
  <c r="M53" i="1"/>
  <c r="L53" i="1"/>
  <c r="P52" i="1"/>
  <c r="M52" i="1"/>
  <c r="L52" i="1"/>
  <c r="P51" i="1"/>
  <c r="M51" i="1"/>
  <c r="L51" i="1"/>
  <c r="P50" i="1"/>
  <c r="M50" i="1"/>
  <c r="L50" i="1"/>
  <c r="P49" i="1"/>
  <c r="M49" i="1"/>
  <c r="L49" i="1"/>
  <c r="P48" i="1"/>
  <c r="M48" i="1"/>
  <c r="L48" i="1"/>
  <c r="P44" i="1"/>
  <c r="M44" i="1"/>
  <c r="L44" i="1"/>
  <c r="P43" i="1"/>
  <c r="M43" i="1"/>
  <c r="L43" i="1"/>
  <c r="P42" i="1"/>
  <c r="M42" i="1"/>
  <c r="L42" i="1"/>
  <c r="P41" i="1"/>
  <c r="M41" i="1"/>
  <c r="L41" i="1"/>
  <c r="P40" i="1"/>
  <c r="M40" i="1"/>
  <c r="L40" i="1"/>
  <c r="P39" i="1"/>
  <c r="M39" i="1"/>
  <c r="L39" i="1"/>
  <c r="P38" i="1"/>
  <c r="M38" i="1"/>
  <c r="L38" i="1"/>
  <c r="P37" i="1"/>
  <c r="M37" i="1"/>
  <c r="L37" i="1"/>
  <c r="P35" i="1"/>
  <c r="M35" i="1"/>
  <c r="L35" i="1"/>
  <c r="P29" i="1"/>
  <c r="M29" i="1"/>
  <c r="L29" i="1"/>
  <c r="P28" i="1"/>
  <c r="M28" i="1"/>
  <c r="L28" i="1"/>
  <c r="P27" i="1"/>
  <c r="M27" i="1"/>
  <c r="L27" i="1"/>
  <c r="P26" i="1"/>
  <c r="M26" i="1"/>
  <c r="L26" i="1"/>
  <c r="P25" i="1"/>
  <c r="M25" i="1"/>
  <c r="L25" i="1"/>
  <c r="P24" i="1"/>
  <c r="M24" i="1"/>
  <c r="L24" i="1"/>
  <c r="P19" i="1"/>
  <c r="M19" i="1"/>
  <c r="L19" i="1"/>
  <c r="C209" i="1" l="1"/>
  <c r="C49" i="4" s="1"/>
  <c r="I176" i="1" l="1"/>
  <c r="I175" i="1"/>
  <c r="I174" i="1"/>
  <c r="I173" i="1"/>
  <c r="I172" i="1"/>
  <c r="I171" i="1"/>
  <c r="I170" i="1"/>
  <c r="I169" i="1"/>
  <c r="I168" i="1"/>
  <c r="I167" i="1"/>
  <c r="I166" i="1"/>
  <c r="I165" i="1"/>
  <c r="I164" i="1"/>
  <c r="I163" i="1"/>
  <c r="I162" i="1"/>
  <c r="I161" i="1"/>
  <c r="I155" i="1"/>
  <c r="I154" i="1"/>
  <c r="I153" i="1"/>
  <c r="I152" i="1"/>
  <c r="I151" i="1"/>
  <c r="I150" i="1"/>
  <c r="I149" i="1"/>
  <c r="I148" i="1"/>
  <c r="I147" i="1"/>
  <c r="I146" i="1"/>
  <c r="G208" i="1"/>
  <c r="G48" i="4" s="1"/>
  <c r="G207" i="1"/>
  <c r="AB19" i="1"/>
  <c r="Z19" i="1"/>
  <c r="Y19" i="1"/>
  <c r="W19" i="1"/>
  <c r="V19" i="1"/>
  <c r="T19" i="1"/>
  <c r="S19" i="1"/>
  <c r="R19" i="1"/>
  <c r="H207" i="1" l="1"/>
  <c r="G47" i="4"/>
  <c r="G209" i="1"/>
  <c r="G49" i="4" s="1"/>
  <c r="H208" i="1"/>
  <c r="I48" i="4" s="1"/>
  <c r="G19" i="1"/>
  <c r="I19" i="1" s="1"/>
  <c r="F20" i="1"/>
  <c r="E20" i="1"/>
  <c r="C20" i="1"/>
  <c r="I47" i="4" l="1"/>
  <c r="H209" i="1"/>
  <c r="I49" i="4" s="1"/>
  <c r="H19" i="1"/>
  <c r="AA19" i="1"/>
  <c r="U19" i="1"/>
  <c r="D6" i="7"/>
  <c r="D5" i="7"/>
  <c r="D4" i="7"/>
  <c r="D3" i="7"/>
  <c r="G74" i="7"/>
  <c r="H73" i="7" s="1"/>
  <c r="H54" i="7"/>
  <c r="H45" i="7"/>
  <c r="H34" i="7"/>
  <c r="H23" i="7"/>
  <c r="H47" i="7" s="1"/>
  <c r="H56" i="7" s="1"/>
  <c r="C47" i="4" l="1"/>
  <c r="B48" i="4"/>
  <c r="B47" i="4"/>
  <c r="H74" i="7" l="1"/>
  <c r="C11" i="4"/>
  <c r="C10" i="4"/>
  <c r="C9" i="4"/>
  <c r="C8" i="4"/>
  <c r="F10" i="6"/>
  <c r="F9" i="6"/>
  <c r="F8" i="6"/>
  <c r="F7" i="6"/>
  <c r="C10" i="3"/>
  <c r="C9" i="3"/>
  <c r="C8" i="3"/>
  <c r="C7" i="3"/>
  <c r="G151" i="1" l="1"/>
  <c r="AA151" i="1" s="1"/>
  <c r="G152" i="1"/>
  <c r="AA152" i="1" s="1"/>
  <c r="R171" i="1"/>
  <c r="S171" i="1"/>
  <c r="T171" i="1"/>
  <c r="U171" i="1"/>
  <c r="V171" i="1"/>
  <c r="W171" i="1"/>
  <c r="Y171" i="1"/>
  <c r="Z171" i="1"/>
  <c r="AB171" i="1"/>
  <c r="R172" i="1"/>
  <c r="S172" i="1"/>
  <c r="T172" i="1"/>
  <c r="U172" i="1"/>
  <c r="V172" i="1"/>
  <c r="W172" i="1"/>
  <c r="Y172" i="1"/>
  <c r="Z172" i="1"/>
  <c r="AB172" i="1"/>
  <c r="R173" i="1"/>
  <c r="S173" i="1"/>
  <c r="T173" i="1"/>
  <c r="U173" i="1"/>
  <c r="V173" i="1"/>
  <c r="W173" i="1"/>
  <c r="Y173" i="1"/>
  <c r="Z173" i="1"/>
  <c r="AB173" i="1"/>
  <c r="R174" i="1"/>
  <c r="S174" i="1"/>
  <c r="T174" i="1"/>
  <c r="U174" i="1"/>
  <c r="V174" i="1"/>
  <c r="W174" i="1"/>
  <c r="Y174" i="1"/>
  <c r="Z174" i="1"/>
  <c r="AB174" i="1"/>
  <c r="R49" i="1"/>
  <c r="S49" i="1"/>
  <c r="T49" i="1"/>
  <c r="U49" i="1"/>
  <c r="V49" i="1"/>
  <c r="W49" i="1"/>
  <c r="Y49" i="1"/>
  <c r="Z49" i="1"/>
  <c r="AB49" i="1"/>
  <c r="R146" i="1"/>
  <c r="S146" i="1"/>
  <c r="T146" i="1"/>
  <c r="U146" i="1"/>
  <c r="W146" i="1"/>
  <c r="Y146" i="1"/>
  <c r="Z146" i="1"/>
  <c r="AB146" i="1"/>
  <c r="R147" i="1"/>
  <c r="S147" i="1"/>
  <c r="T147" i="1"/>
  <c r="U147" i="1"/>
  <c r="V147" i="1"/>
  <c r="W147" i="1"/>
  <c r="Y147" i="1"/>
  <c r="Z147" i="1"/>
  <c r="AB147" i="1"/>
  <c r="R148" i="1"/>
  <c r="S148" i="1"/>
  <c r="T148" i="1"/>
  <c r="U148" i="1"/>
  <c r="V148" i="1"/>
  <c r="W148" i="1"/>
  <c r="Y148" i="1"/>
  <c r="Z148" i="1"/>
  <c r="AB148" i="1"/>
  <c r="R149" i="1"/>
  <c r="S149" i="1"/>
  <c r="T149" i="1"/>
  <c r="U149" i="1"/>
  <c r="V149" i="1"/>
  <c r="W149" i="1"/>
  <c r="Y149" i="1"/>
  <c r="Z149" i="1"/>
  <c r="AB149" i="1"/>
  <c r="R152" i="1"/>
  <c r="S152" i="1"/>
  <c r="T152" i="1"/>
  <c r="U152" i="1"/>
  <c r="V152" i="1"/>
  <c r="W152" i="1"/>
  <c r="Y152" i="1"/>
  <c r="Z152" i="1"/>
  <c r="AB152" i="1"/>
  <c r="G29" i="1"/>
  <c r="H29" i="1" s="1"/>
  <c r="I29" i="1"/>
  <c r="R29" i="1"/>
  <c r="S29" i="1"/>
  <c r="T29" i="1"/>
  <c r="U29" i="1"/>
  <c r="V29" i="1"/>
  <c r="W29" i="1"/>
  <c r="Y29" i="1"/>
  <c r="Z29" i="1"/>
  <c r="AB29" i="1"/>
  <c r="G44" i="1"/>
  <c r="H44" i="1" s="1"/>
  <c r="I44" i="1"/>
  <c r="R44" i="1"/>
  <c r="S44" i="1"/>
  <c r="T44" i="1"/>
  <c r="U44" i="1"/>
  <c r="V44" i="1"/>
  <c r="W44" i="1"/>
  <c r="Y44" i="1"/>
  <c r="Z44" i="1"/>
  <c r="AB44" i="1"/>
  <c r="G57" i="1"/>
  <c r="I57" i="1"/>
  <c r="R57" i="1"/>
  <c r="S57" i="1"/>
  <c r="T57" i="1"/>
  <c r="U57" i="1"/>
  <c r="V57" i="1"/>
  <c r="W57" i="1"/>
  <c r="Y57" i="1"/>
  <c r="Z57" i="1"/>
  <c r="AB57" i="1"/>
  <c r="G198" i="1"/>
  <c r="H198" i="1" s="1"/>
  <c r="G35" i="1"/>
  <c r="AA35" i="1" s="1"/>
  <c r="I35" i="1"/>
  <c r="G37" i="1"/>
  <c r="AA37" i="1" s="1"/>
  <c r="I37" i="1"/>
  <c r="G38" i="1"/>
  <c r="H38" i="1" s="1"/>
  <c r="I38" i="1"/>
  <c r="G39" i="1"/>
  <c r="H39" i="1" s="1"/>
  <c r="I39" i="1"/>
  <c r="G162" i="1"/>
  <c r="H162" i="1" s="1"/>
  <c r="G163" i="1"/>
  <c r="H163" i="1" s="1"/>
  <c r="G164" i="1"/>
  <c r="AA164" i="1" s="1"/>
  <c r="G165" i="1"/>
  <c r="H165" i="1" s="1"/>
  <c r="G166" i="1"/>
  <c r="H166" i="1" s="1"/>
  <c r="G167" i="1"/>
  <c r="H167" i="1" s="1"/>
  <c r="G168" i="1"/>
  <c r="H168" i="1" s="1"/>
  <c r="G169" i="1"/>
  <c r="H169" i="1" s="1"/>
  <c r="G170" i="1"/>
  <c r="H170" i="1" s="1"/>
  <c r="G171" i="1"/>
  <c r="H171" i="1" s="1"/>
  <c r="G172" i="1"/>
  <c r="H172" i="1" s="1"/>
  <c r="G173" i="1"/>
  <c r="H173" i="1" s="1"/>
  <c r="G174" i="1"/>
  <c r="H174" i="1" s="1"/>
  <c r="G175" i="1"/>
  <c r="H175" i="1" s="1"/>
  <c r="G146" i="1"/>
  <c r="H146" i="1" s="1"/>
  <c r="G147" i="1"/>
  <c r="AA147" i="1" s="1"/>
  <c r="G148" i="1"/>
  <c r="G149" i="1"/>
  <c r="AA149" i="1" s="1"/>
  <c r="F156" i="1"/>
  <c r="F32" i="4" s="1"/>
  <c r="E156" i="1"/>
  <c r="E32" i="4" s="1"/>
  <c r="C156" i="1"/>
  <c r="C31" i="6" s="1"/>
  <c r="AB169" i="1"/>
  <c r="AB170" i="1"/>
  <c r="Z169" i="1"/>
  <c r="Z170" i="1"/>
  <c r="Y169" i="1"/>
  <c r="Y170" i="1"/>
  <c r="W169" i="1"/>
  <c r="W170" i="1"/>
  <c r="V169" i="1"/>
  <c r="V170" i="1"/>
  <c r="U169" i="1"/>
  <c r="U170" i="1"/>
  <c r="T169" i="1"/>
  <c r="T170" i="1"/>
  <c r="S169" i="1"/>
  <c r="S170" i="1"/>
  <c r="R169" i="1"/>
  <c r="R170" i="1"/>
  <c r="AB103" i="1"/>
  <c r="Z103" i="1"/>
  <c r="Y103" i="1"/>
  <c r="W103" i="1"/>
  <c r="V103" i="1"/>
  <c r="U103" i="1"/>
  <c r="T103" i="1"/>
  <c r="S103" i="1"/>
  <c r="R103" i="1"/>
  <c r="AB42" i="1"/>
  <c r="Z42" i="1"/>
  <c r="Y42" i="1"/>
  <c r="W42" i="1"/>
  <c r="V42" i="1"/>
  <c r="U42" i="1"/>
  <c r="T42" i="1"/>
  <c r="S42" i="1"/>
  <c r="R42" i="1"/>
  <c r="G49" i="1"/>
  <c r="H49" i="1" s="1"/>
  <c r="I103" i="1"/>
  <c r="I49" i="1"/>
  <c r="I42" i="1"/>
  <c r="G103" i="1"/>
  <c r="G42" i="1"/>
  <c r="AA42" i="1" s="1"/>
  <c r="I190" i="1"/>
  <c r="I189" i="1"/>
  <c r="I188" i="1"/>
  <c r="I184" i="1"/>
  <c r="I160" i="1"/>
  <c r="I136" i="1"/>
  <c r="I135" i="1"/>
  <c r="I134" i="1"/>
  <c r="I133" i="1"/>
  <c r="I132" i="1"/>
  <c r="I131" i="1"/>
  <c r="I130" i="1"/>
  <c r="I129" i="1"/>
  <c r="I128" i="1"/>
  <c r="I127" i="1"/>
  <c r="I126" i="1"/>
  <c r="I125" i="1"/>
  <c r="I124" i="1"/>
  <c r="I120" i="1"/>
  <c r="I119" i="1"/>
  <c r="I118" i="1"/>
  <c r="I117" i="1"/>
  <c r="I116" i="1"/>
  <c r="I115" i="1"/>
  <c r="I114" i="1"/>
  <c r="I113" i="1"/>
  <c r="I112" i="1"/>
  <c r="I105" i="1"/>
  <c r="I104" i="1"/>
  <c r="I102" i="1"/>
  <c r="I101" i="1"/>
  <c r="I100" i="1"/>
  <c r="I99" i="1"/>
  <c r="I98" i="1"/>
  <c r="I97" i="1"/>
  <c r="I93" i="1"/>
  <c r="I92" i="1"/>
  <c r="I91" i="1"/>
  <c r="I87" i="1"/>
  <c r="I86" i="1"/>
  <c r="I85" i="1"/>
  <c r="I80" i="1"/>
  <c r="I79" i="1"/>
  <c r="I78" i="1"/>
  <c r="I77" i="1"/>
  <c r="I76" i="1"/>
  <c r="I75" i="1"/>
  <c r="I74" i="1"/>
  <c r="I73" i="1"/>
  <c r="I72" i="1"/>
  <c r="I68" i="1"/>
  <c r="I67" i="1"/>
  <c r="I65" i="1"/>
  <c r="I64" i="1"/>
  <c r="I63" i="1"/>
  <c r="I62" i="1"/>
  <c r="I56" i="1"/>
  <c r="I55" i="1"/>
  <c r="I54" i="1"/>
  <c r="I53" i="1"/>
  <c r="I52" i="1"/>
  <c r="I51" i="1"/>
  <c r="I48" i="1"/>
  <c r="I43" i="1"/>
  <c r="I41" i="1"/>
  <c r="I40" i="1"/>
  <c r="I28" i="1"/>
  <c r="I25" i="1"/>
  <c r="I24" i="1"/>
  <c r="C40" i="6"/>
  <c r="C38" i="6"/>
  <c r="AB198" i="1"/>
  <c r="P40" i="6" s="1"/>
  <c r="Z198" i="1"/>
  <c r="N40" i="6" s="1"/>
  <c r="Y198" i="1"/>
  <c r="M40" i="6" s="1"/>
  <c r="AB196" i="1"/>
  <c r="P38" i="6" s="1"/>
  <c r="Z196" i="1"/>
  <c r="N38" i="6" s="1"/>
  <c r="Y196" i="1"/>
  <c r="M38" i="6" s="1"/>
  <c r="R198" i="1"/>
  <c r="F40" i="6" s="1"/>
  <c r="AB191" i="1"/>
  <c r="Z191" i="1"/>
  <c r="Y191" i="1"/>
  <c r="AB190" i="1"/>
  <c r="Z190" i="1"/>
  <c r="Y190" i="1"/>
  <c r="AB189" i="1"/>
  <c r="Z189" i="1"/>
  <c r="Y189" i="1"/>
  <c r="AB188" i="1"/>
  <c r="Z188" i="1"/>
  <c r="Y188" i="1"/>
  <c r="AB186" i="1"/>
  <c r="Z186" i="1"/>
  <c r="Y186" i="1"/>
  <c r="AB185" i="1"/>
  <c r="Z185" i="1"/>
  <c r="Y185" i="1"/>
  <c r="AB184" i="1"/>
  <c r="Z184" i="1"/>
  <c r="Y184" i="1"/>
  <c r="AB176" i="1"/>
  <c r="Z176" i="1"/>
  <c r="Y176" i="1"/>
  <c r="AB175" i="1"/>
  <c r="Z175" i="1"/>
  <c r="Y175" i="1"/>
  <c r="AB168" i="1"/>
  <c r="Z168" i="1"/>
  <c r="Y168" i="1"/>
  <c r="AB167" i="1"/>
  <c r="Z167" i="1"/>
  <c r="Y167" i="1"/>
  <c r="AB166" i="1"/>
  <c r="Z166" i="1"/>
  <c r="Y166" i="1"/>
  <c r="AB165" i="1"/>
  <c r="Z165" i="1"/>
  <c r="Y165" i="1"/>
  <c r="AB163" i="1"/>
  <c r="Z163" i="1"/>
  <c r="Y163" i="1"/>
  <c r="AB162" i="1"/>
  <c r="Z162" i="1"/>
  <c r="Y162" i="1"/>
  <c r="AB161" i="1"/>
  <c r="Z161" i="1"/>
  <c r="Y161" i="1"/>
  <c r="AB160" i="1"/>
  <c r="Z160" i="1"/>
  <c r="Y160" i="1"/>
  <c r="AB155" i="1"/>
  <c r="Z155" i="1"/>
  <c r="Y155" i="1"/>
  <c r="AB154" i="1"/>
  <c r="Z154" i="1"/>
  <c r="Y154" i="1"/>
  <c r="AB153" i="1"/>
  <c r="Z153" i="1"/>
  <c r="Y153" i="1"/>
  <c r="AB151" i="1"/>
  <c r="Z151" i="1"/>
  <c r="Y151" i="1"/>
  <c r="AB150" i="1"/>
  <c r="Z150" i="1"/>
  <c r="Y150" i="1"/>
  <c r="AB136" i="1"/>
  <c r="Z136" i="1"/>
  <c r="Y136" i="1"/>
  <c r="AB135" i="1"/>
  <c r="Z135" i="1"/>
  <c r="Y135" i="1"/>
  <c r="AB134" i="1"/>
  <c r="Z134" i="1"/>
  <c r="Y134" i="1"/>
  <c r="AB133" i="1"/>
  <c r="Z133" i="1"/>
  <c r="Y133" i="1"/>
  <c r="AB132" i="1"/>
  <c r="Z132" i="1"/>
  <c r="Y132" i="1"/>
  <c r="AB131" i="1"/>
  <c r="Z131" i="1"/>
  <c r="Y131" i="1"/>
  <c r="AB130" i="1"/>
  <c r="Z130" i="1"/>
  <c r="Y130" i="1"/>
  <c r="AB129" i="1"/>
  <c r="Z129" i="1"/>
  <c r="Y129" i="1"/>
  <c r="AB128" i="1"/>
  <c r="Z128" i="1"/>
  <c r="Y128" i="1"/>
  <c r="AB127" i="1"/>
  <c r="Z127" i="1"/>
  <c r="Y127" i="1"/>
  <c r="AB126" i="1"/>
  <c r="Z126" i="1"/>
  <c r="Y126" i="1"/>
  <c r="AB125" i="1"/>
  <c r="Z125" i="1"/>
  <c r="Y125" i="1"/>
  <c r="AB124" i="1"/>
  <c r="Z124" i="1"/>
  <c r="Y124" i="1"/>
  <c r="AB120" i="1"/>
  <c r="Z120" i="1"/>
  <c r="Y120" i="1"/>
  <c r="AB119" i="1"/>
  <c r="Z119" i="1"/>
  <c r="Y119" i="1"/>
  <c r="AB118" i="1"/>
  <c r="Z118" i="1"/>
  <c r="Y118" i="1"/>
  <c r="AB117" i="1"/>
  <c r="Z117" i="1"/>
  <c r="Y117" i="1"/>
  <c r="AB116" i="1"/>
  <c r="Z116" i="1"/>
  <c r="Y116" i="1"/>
  <c r="AB115" i="1"/>
  <c r="Z115" i="1"/>
  <c r="Y115" i="1"/>
  <c r="AB114" i="1"/>
  <c r="Z114" i="1"/>
  <c r="Y114" i="1"/>
  <c r="AB113" i="1"/>
  <c r="Z113" i="1"/>
  <c r="Y113" i="1"/>
  <c r="AB112" i="1"/>
  <c r="Z112" i="1"/>
  <c r="Y112" i="1"/>
  <c r="AB105" i="1"/>
  <c r="Z105" i="1"/>
  <c r="Y105" i="1"/>
  <c r="AB104" i="1"/>
  <c r="Z104" i="1"/>
  <c r="Y104" i="1"/>
  <c r="AB102" i="1"/>
  <c r="Z102" i="1"/>
  <c r="Y102" i="1"/>
  <c r="AB101" i="1"/>
  <c r="Z101" i="1"/>
  <c r="Y101" i="1"/>
  <c r="AB100" i="1"/>
  <c r="Z100" i="1"/>
  <c r="Y100" i="1"/>
  <c r="AB99" i="1"/>
  <c r="Z99" i="1"/>
  <c r="Y99" i="1"/>
  <c r="AB98" i="1"/>
  <c r="Z98" i="1"/>
  <c r="Y98" i="1"/>
  <c r="AB97" i="1"/>
  <c r="Z97" i="1"/>
  <c r="Y97" i="1"/>
  <c r="AB93" i="1"/>
  <c r="Z93" i="1"/>
  <c r="Y93" i="1"/>
  <c r="AB92" i="1"/>
  <c r="Z92" i="1"/>
  <c r="Y92" i="1"/>
  <c r="AB91" i="1"/>
  <c r="Z91" i="1"/>
  <c r="Y91" i="1"/>
  <c r="AB87" i="1"/>
  <c r="Z87" i="1"/>
  <c r="Y87" i="1"/>
  <c r="AB86" i="1"/>
  <c r="Z86" i="1"/>
  <c r="Y86" i="1"/>
  <c r="AB85" i="1"/>
  <c r="Z85" i="1"/>
  <c r="Y85" i="1"/>
  <c r="AB84" i="1"/>
  <c r="Z84" i="1"/>
  <c r="Y84" i="1"/>
  <c r="AB80" i="1"/>
  <c r="Z80" i="1"/>
  <c r="Y80" i="1"/>
  <c r="AB79" i="1"/>
  <c r="Z79" i="1"/>
  <c r="Y79" i="1"/>
  <c r="AB78" i="1"/>
  <c r="Z78" i="1"/>
  <c r="Y78" i="1"/>
  <c r="AB77" i="1"/>
  <c r="Z77" i="1"/>
  <c r="Y77" i="1"/>
  <c r="AB76" i="1"/>
  <c r="Z76" i="1"/>
  <c r="Y76" i="1"/>
  <c r="AB75" i="1"/>
  <c r="Z75" i="1"/>
  <c r="Y75" i="1"/>
  <c r="AB74" i="1"/>
  <c r="Z74" i="1"/>
  <c r="Y74" i="1"/>
  <c r="AB73" i="1"/>
  <c r="Z73" i="1"/>
  <c r="Y73" i="1"/>
  <c r="AB72" i="1"/>
  <c r="Z72" i="1"/>
  <c r="Y72" i="1"/>
  <c r="AB68" i="1"/>
  <c r="Z68" i="1"/>
  <c r="Y68" i="1"/>
  <c r="AB67" i="1"/>
  <c r="Z67" i="1"/>
  <c r="Y67" i="1"/>
  <c r="AB65" i="1"/>
  <c r="Z65" i="1"/>
  <c r="Y65" i="1"/>
  <c r="AB64" i="1"/>
  <c r="Z64" i="1"/>
  <c r="Y64" i="1"/>
  <c r="AB63" i="1"/>
  <c r="Z63" i="1"/>
  <c r="Y63" i="1"/>
  <c r="AB62" i="1"/>
  <c r="Z62" i="1"/>
  <c r="Y62" i="1"/>
  <c r="AB61" i="1"/>
  <c r="Z61" i="1"/>
  <c r="Y61" i="1"/>
  <c r="AB56" i="1"/>
  <c r="Z56" i="1"/>
  <c r="Y56" i="1"/>
  <c r="AB55" i="1"/>
  <c r="Z55" i="1"/>
  <c r="Y55" i="1"/>
  <c r="AB54" i="1"/>
  <c r="Z54" i="1"/>
  <c r="Y54" i="1"/>
  <c r="AB53" i="1"/>
  <c r="Z53" i="1"/>
  <c r="Y53" i="1"/>
  <c r="AB52" i="1"/>
  <c r="Z52" i="1"/>
  <c r="Y52" i="1"/>
  <c r="AB51" i="1"/>
  <c r="Z51" i="1"/>
  <c r="Y51" i="1"/>
  <c r="AB50" i="1"/>
  <c r="Z50" i="1"/>
  <c r="Y50" i="1"/>
  <c r="AB48" i="1"/>
  <c r="Z48" i="1"/>
  <c r="Y48" i="1"/>
  <c r="AB43" i="1"/>
  <c r="Z43" i="1"/>
  <c r="Y43" i="1"/>
  <c r="AB41" i="1"/>
  <c r="Z41" i="1"/>
  <c r="Y41" i="1"/>
  <c r="AB40" i="1"/>
  <c r="Z40" i="1"/>
  <c r="Y40" i="1"/>
  <c r="AB39" i="1"/>
  <c r="Z39" i="1"/>
  <c r="Y39" i="1"/>
  <c r="AB38" i="1"/>
  <c r="Z38" i="1"/>
  <c r="Y38" i="1"/>
  <c r="AB37" i="1"/>
  <c r="Z37" i="1"/>
  <c r="Y37" i="1"/>
  <c r="AB35" i="1"/>
  <c r="Z35" i="1"/>
  <c r="Y35" i="1"/>
  <c r="AB28" i="1"/>
  <c r="Z28" i="1"/>
  <c r="Y28" i="1"/>
  <c r="Z27" i="1"/>
  <c r="Y27" i="1"/>
  <c r="AB26" i="1"/>
  <c r="Z26" i="1"/>
  <c r="Y26" i="1"/>
  <c r="AB25" i="1"/>
  <c r="Z25" i="1"/>
  <c r="Y25" i="1"/>
  <c r="AB24" i="1"/>
  <c r="Z24" i="1"/>
  <c r="Y24" i="1"/>
  <c r="AB17" i="1"/>
  <c r="Z17" i="1"/>
  <c r="Y17" i="1"/>
  <c r="R17" i="1"/>
  <c r="S17" i="1"/>
  <c r="T17" i="1"/>
  <c r="P17" i="1"/>
  <c r="E192" i="1"/>
  <c r="E36" i="4" s="1"/>
  <c r="E37" i="4" s="1"/>
  <c r="F192" i="1"/>
  <c r="F36" i="4" s="1"/>
  <c r="F37" i="4" s="1"/>
  <c r="C192" i="1"/>
  <c r="C36" i="4" s="1"/>
  <c r="C37" i="4" s="1"/>
  <c r="E177" i="1"/>
  <c r="F177" i="1"/>
  <c r="C177" i="1"/>
  <c r="E137" i="1"/>
  <c r="F137" i="1"/>
  <c r="C137" i="1"/>
  <c r="C29" i="4" s="1"/>
  <c r="E121" i="1"/>
  <c r="E28" i="4" s="1"/>
  <c r="F121" i="1"/>
  <c r="F28" i="4" s="1"/>
  <c r="C121" i="1"/>
  <c r="C28" i="4" s="1"/>
  <c r="E106" i="1"/>
  <c r="E25" i="4" s="1"/>
  <c r="F106" i="1"/>
  <c r="F25" i="4" s="1"/>
  <c r="C106" i="1"/>
  <c r="C24" i="6" s="1"/>
  <c r="E94" i="1"/>
  <c r="E24" i="4" s="1"/>
  <c r="F94" i="1"/>
  <c r="F24" i="4" s="1"/>
  <c r="C94" i="1"/>
  <c r="C23" i="6" s="1"/>
  <c r="E88" i="1"/>
  <c r="E23" i="4" s="1"/>
  <c r="F88" i="1"/>
  <c r="F23" i="4" s="1"/>
  <c r="C88" i="1"/>
  <c r="E81" i="1"/>
  <c r="E22" i="4" s="1"/>
  <c r="F81" i="1"/>
  <c r="F22" i="4" s="1"/>
  <c r="C81" i="1"/>
  <c r="C22" i="4" s="1"/>
  <c r="E69" i="1"/>
  <c r="F69" i="1"/>
  <c r="F21" i="4" s="1"/>
  <c r="C69" i="1"/>
  <c r="C20" i="6" s="1"/>
  <c r="E58" i="1"/>
  <c r="E20" i="4" s="1"/>
  <c r="F58" i="1"/>
  <c r="F20" i="4" s="1"/>
  <c r="C58" i="1"/>
  <c r="C19" i="6" s="1"/>
  <c r="E45" i="1"/>
  <c r="E19" i="4" s="1"/>
  <c r="F45" i="1"/>
  <c r="F19" i="4" s="1"/>
  <c r="C45" i="1"/>
  <c r="C18" i="6" s="1"/>
  <c r="C15" i="4"/>
  <c r="E30" i="1"/>
  <c r="F30" i="1"/>
  <c r="C30" i="1"/>
  <c r="E15" i="4"/>
  <c r="F15" i="4"/>
  <c r="F41" i="4"/>
  <c r="E41" i="4"/>
  <c r="C41" i="4"/>
  <c r="F39" i="4"/>
  <c r="E39" i="4"/>
  <c r="C39" i="4"/>
  <c r="W41" i="1"/>
  <c r="V41" i="1"/>
  <c r="U41" i="1"/>
  <c r="T41" i="1"/>
  <c r="S41" i="1"/>
  <c r="R41" i="1"/>
  <c r="G41" i="1"/>
  <c r="AA41" i="1" s="1"/>
  <c r="W196" i="1"/>
  <c r="K38" i="6" s="1"/>
  <c r="W198" i="1"/>
  <c r="W184" i="1"/>
  <c r="W185" i="1"/>
  <c r="W188" i="1"/>
  <c r="W189" i="1"/>
  <c r="W190" i="1"/>
  <c r="W191" i="1"/>
  <c r="W160" i="1"/>
  <c r="W161" i="1"/>
  <c r="W162" i="1"/>
  <c r="W163" i="1"/>
  <c r="W165" i="1"/>
  <c r="W166" i="1"/>
  <c r="W167" i="1"/>
  <c r="W168" i="1"/>
  <c r="W175" i="1"/>
  <c r="W176" i="1"/>
  <c r="W150" i="1"/>
  <c r="W151" i="1"/>
  <c r="W153" i="1"/>
  <c r="W154" i="1"/>
  <c r="W155" i="1"/>
  <c r="G124" i="1"/>
  <c r="AA124" i="1" s="1"/>
  <c r="W124" i="1"/>
  <c r="W125" i="1"/>
  <c r="W126" i="1"/>
  <c r="W127" i="1"/>
  <c r="G128" i="1"/>
  <c r="AA128" i="1" s="1"/>
  <c r="W128" i="1"/>
  <c r="G129" i="1"/>
  <c r="AA129" i="1" s="1"/>
  <c r="W129" i="1"/>
  <c r="G130" i="1"/>
  <c r="H130" i="1" s="1"/>
  <c r="W130" i="1"/>
  <c r="W131" i="1"/>
  <c r="W132" i="1"/>
  <c r="G133" i="1"/>
  <c r="AA133" i="1" s="1"/>
  <c r="W133" i="1"/>
  <c r="W134" i="1"/>
  <c r="W135" i="1"/>
  <c r="W136" i="1"/>
  <c r="W112" i="1"/>
  <c r="W113" i="1"/>
  <c r="W114" i="1"/>
  <c r="W115" i="1"/>
  <c r="W116" i="1"/>
  <c r="W117" i="1"/>
  <c r="W118" i="1"/>
  <c r="W119" i="1"/>
  <c r="W120" i="1"/>
  <c r="G97" i="1"/>
  <c r="H97" i="1" s="1"/>
  <c r="W97" i="1"/>
  <c r="W98" i="1"/>
  <c r="W99" i="1"/>
  <c r="G100" i="1"/>
  <c r="H100" i="1" s="1"/>
  <c r="W100" i="1"/>
  <c r="W101" i="1"/>
  <c r="W102" i="1"/>
  <c r="W104" i="1"/>
  <c r="W105" i="1"/>
  <c r="W91" i="1"/>
  <c r="W92" i="1"/>
  <c r="W93" i="1"/>
  <c r="G85" i="1"/>
  <c r="AA85" i="1" s="1"/>
  <c r="W85" i="1"/>
  <c r="W86" i="1"/>
  <c r="W87" i="1"/>
  <c r="W72" i="1"/>
  <c r="W73" i="1"/>
  <c r="W74" i="1"/>
  <c r="W75" i="1"/>
  <c r="W76" i="1"/>
  <c r="W77" i="1"/>
  <c r="W78" i="1"/>
  <c r="W79" i="1"/>
  <c r="W80" i="1"/>
  <c r="W62" i="1"/>
  <c r="W63" i="1"/>
  <c r="W64" i="1"/>
  <c r="W65" i="1"/>
  <c r="G67" i="1"/>
  <c r="AA67" i="1" s="1"/>
  <c r="W67" i="1"/>
  <c r="W68" i="1"/>
  <c r="W48" i="1"/>
  <c r="W50" i="1"/>
  <c r="W51" i="1"/>
  <c r="W52" i="1"/>
  <c r="W53" i="1"/>
  <c r="W54" i="1"/>
  <c r="W55" i="1"/>
  <c r="W56" i="1"/>
  <c r="W35" i="1"/>
  <c r="W37" i="1"/>
  <c r="W38" i="1"/>
  <c r="W39" i="1"/>
  <c r="W40" i="1"/>
  <c r="W43" i="1"/>
  <c r="W24" i="1"/>
  <c r="G25" i="1"/>
  <c r="AA25" i="1" s="1"/>
  <c r="W25" i="1"/>
  <c r="W26" i="1"/>
  <c r="W27" i="1"/>
  <c r="W28" i="1"/>
  <c r="G17" i="1"/>
  <c r="W17" i="1"/>
  <c r="G196" i="1"/>
  <c r="G39" i="4" s="1"/>
  <c r="V196" i="1"/>
  <c r="J38" i="6" s="1"/>
  <c r="V198" i="1"/>
  <c r="J40" i="6" s="1"/>
  <c r="V184" i="1"/>
  <c r="V185" i="1"/>
  <c r="V186" i="1"/>
  <c r="V188" i="1"/>
  <c r="V189" i="1"/>
  <c r="V190" i="1"/>
  <c r="V191" i="1"/>
  <c r="V160" i="1"/>
  <c r="V161" i="1"/>
  <c r="V162" i="1"/>
  <c r="V163" i="1"/>
  <c r="V165" i="1"/>
  <c r="V166" i="1"/>
  <c r="V167" i="1"/>
  <c r="V168" i="1"/>
  <c r="V175" i="1"/>
  <c r="V176" i="1"/>
  <c r="V150" i="1"/>
  <c r="V151" i="1"/>
  <c r="V153" i="1"/>
  <c r="V154" i="1"/>
  <c r="V155" i="1"/>
  <c r="V124" i="1"/>
  <c r="G125" i="1"/>
  <c r="H125" i="1" s="1"/>
  <c r="V125" i="1"/>
  <c r="V126" i="1"/>
  <c r="V127" i="1"/>
  <c r="V128" i="1"/>
  <c r="V129" i="1"/>
  <c r="V130" i="1"/>
  <c r="G131" i="1"/>
  <c r="H131" i="1" s="1"/>
  <c r="V131" i="1"/>
  <c r="V132" i="1"/>
  <c r="V133" i="1"/>
  <c r="G134" i="1"/>
  <c r="AA134" i="1" s="1"/>
  <c r="V134" i="1"/>
  <c r="V135" i="1"/>
  <c r="V136" i="1"/>
  <c r="V112" i="1"/>
  <c r="V113" i="1"/>
  <c r="V114" i="1"/>
  <c r="V115" i="1"/>
  <c r="V116" i="1"/>
  <c r="V117" i="1"/>
  <c r="V118" i="1"/>
  <c r="V119" i="1"/>
  <c r="V120" i="1"/>
  <c r="V97" i="1"/>
  <c r="G98" i="1"/>
  <c r="H98" i="1" s="1"/>
  <c r="V98" i="1"/>
  <c r="G99" i="1"/>
  <c r="H99" i="1" s="1"/>
  <c r="V99" i="1"/>
  <c r="V100" i="1"/>
  <c r="G101" i="1"/>
  <c r="H101" i="1" s="1"/>
  <c r="V101" i="1"/>
  <c r="G102" i="1"/>
  <c r="V102" i="1"/>
  <c r="V104" i="1"/>
  <c r="V105" i="1"/>
  <c r="V91" i="1"/>
  <c r="V92" i="1"/>
  <c r="V93" i="1"/>
  <c r="V84" i="1"/>
  <c r="V85" i="1"/>
  <c r="V86" i="1"/>
  <c r="V87" i="1"/>
  <c r="V72" i="1"/>
  <c r="V73" i="1"/>
  <c r="V74" i="1"/>
  <c r="V75" i="1"/>
  <c r="V76" i="1"/>
  <c r="V77" i="1"/>
  <c r="V78" i="1"/>
  <c r="V79" i="1"/>
  <c r="V80" i="1"/>
  <c r="G61" i="1"/>
  <c r="H61" i="1" s="1"/>
  <c r="W61" i="1"/>
  <c r="V61" i="1"/>
  <c r="G62" i="1"/>
  <c r="H62" i="1" s="1"/>
  <c r="V62" i="1"/>
  <c r="V63" i="1"/>
  <c r="V64" i="1"/>
  <c r="G65" i="1"/>
  <c r="AA65" i="1" s="1"/>
  <c r="V65" i="1"/>
  <c r="V67" i="1"/>
  <c r="V68" i="1"/>
  <c r="V48" i="1"/>
  <c r="V50" i="1"/>
  <c r="V51" i="1"/>
  <c r="V52" i="1"/>
  <c r="V53" i="1"/>
  <c r="V54" i="1"/>
  <c r="V55" i="1"/>
  <c r="V56" i="1"/>
  <c r="V35" i="1"/>
  <c r="V37" i="1"/>
  <c r="V38" i="1"/>
  <c r="V39" i="1"/>
  <c r="V40" i="1"/>
  <c r="G43" i="1"/>
  <c r="AA43" i="1" s="1"/>
  <c r="V43" i="1"/>
  <c r="V24" i="1"/>
  <c r="V25" i="1"/>
  <c r="G26" i="1"/>
  <c r="AA26" i="1" s="1"/>
  <c r="V26" i="1"/>
  <c r="G28" i="1"/>
  <c r="V28" i="1"/>
  <c r="V17" i="1"/>
  <c r="T196" i="1"/>
  <c r="H38" i="6" s="1"/>
  <c r="T198" i="1"/>
  <c r="H40" i="6" s="1"/>
  <c r="T184" i="1"/>
  <c r="T185" i="1"/>
  <c r="T186" i="1"/>
  <c r="T188" i="1"/>
  <c r="T189" i="1"/>
  <c r="T190" i="1"/>
  <c r="T191" i="1"/>
  <c r="T160" i="1"/>
  <c r="T161" i="1"/>
  <c r="T162" i="1"/>
  <c r="T163" i="1"/>
  <c r="T165" i="1"/>
  <c r="T166" i="1"/>
  <c r="T167" i="1"/>
  <c r="T168" i="1"/>
  <c r="T175" i="1"/>
  <c r="T176" i="1"/>
  <c r="T150" i="1"/>
  <c r="T151" i="1"/>
  <c r="T153" i="1"/>
  <c r="T154" i="1"/>
  <c r="T155" i="1"/>
  <c r="T124" i="1"/>
  <c r="T125" i="1"/>
  <c r="T126" i="1"/>
  <c r="T127" i="1"/>
  <c r="T128" i="1"/>
  <c r="T129" i="1"/>
  <c r="T130" i="1"/>
  <c r="T131" i="1"/>
  <c r="T132" i="1"/>
  <c r="T133" i="1"/>
  <c r="T134" i="1"/>
  <c r="T135" i="1"/>
  <c r="T136" i="1"/>
  <c r="T112" i="1"/>
  <c r="T113" i="1"/>
  <c r="T114" i="1"/>
  <c r="T115" i="1"/>
  <c r="T116" i="1"/>
  <c r="T117" i="1"/>
  <c r="T118" i="1"/>
  <c r="T119" i="1"/>
  <c r="T120" i="1"/>
  <c r="T97" i="1"/>
  <c r="T98" i="1"/>
  <c r="T99" i="1"/>
  <c r="T100" i="1"/>
  <c r="T101" i="1"/>
  <c r="T102" i="1"/>
  <c r="T104" i="1"/>
  <c r="T105" i="1"/>
  <c r="T91" i="1"/>
  <c r="T92" i="1"/>
  <c r="T93" i="1"/>
  <c r="T84" i="1"/>
  <c r="T85" i="1"/>
  <c r="T86" i="1"/>
  <c r="T87" i="1"/>
  <c r="T72" i="1"/>
  <c r="T73" i="1"/>
  <c r="T74" i="1"/>
  <c r="T75" i="1"/>
  <c r="T76" i="1"/>
  <c r="T77" i="1"/>
  <c r="T78" i="1"/>
  <c r="T79" i="1"/>
  <c r="T80" i="1"/>
  <c r="T61" i="1"/>
  <c r="T62" i="1"/>
  <c r="T63" i="1"/>
  <c r="T64" i="1"/>
  <c r="T65" i="1"/>
  <c r="T67" i="1"/>
  <c r="T68" i="1"/>
  <c r="T48" i="1"/>
  <c r="T50" i="1"/>
  <c r="T51" i="1"/>
  <c r="T52" i="1"/>
  <c r="T53" i="1"/>
  <c r="T54" i="1"/>
  <c r="T55" i="1"/>
  <c r="T56" i="1"/>
  <c r="T35" i="1"/>
  <c r="T37" i="1"/>
  <c r="T38" i="1"/>
  <c r="T39" i="1"/>
  <c r="T40" i="1"/>
  <c r="T43" i="1"/>
  <c r="T24" i="1"/>
  <c r="T25" i="1"/>
  <c r="T26" i="1"/>
  <c r="T27" i="1"/>
  <c r="T28" i="1"/>
  <c r="U196" i="1"/>
  <c r="I38" i="6" s="1"/>
  <c r="U198" i="1"/>
  <c r="I40" i="6" s="1"/>
  <c r="U184" i="1"/>
  <c r="U186" i="1"/>
  <c r="U188" i="1"/>
  <c r="U189" i="1"/>
  <c r="U190" i="1"/>
  <c r="U191" i="1"/>
  <c r="G160" i="1"/>
  <c r="AA160" i="1" s="1"/>
  <c r="U160" i="1"/>
  <c r="G161" i="1"/>
  <c r="H161" i="1" s="1"/>
  <c r="U161" i="1"/>
  <c r="U162" i="1"/>
  <c r="U163" i="1"/>
  <c r="U165" i="1"/>
  <c r="U166" i="1"/>
  <c r="U167" i="1"/>
  <c r="U168" i="1"/>
  <c r="U175" i="1"/>
  <c r="G176" i="1"/>
  <c r="H176" i="1" s="1"/>
  <c r="U176" i="1"/>
  <c r="U150" i="1"/>
  <c r="U151" i="1"/>
  <c r="U153" i="1"/>
  <c r="U154" i="1"/>
  <c r="U155" i="1"/>
  <c r="U124" i="1"/>
  <c r="U125" i="1"/>
  <c r="G126" i="1"/>
  <c r="U126" i="1"/>
  <c r="G127" i="1"/>
  <c r="U127" i="1"/>
  <c r="U128" i="1"/>
  <c r="U129" i="1"/>
  <c r="U130" i="1"/>
  <c r="U131" i="1"/>
  <c r="G132" i="1"/>
  <c r="H132" i="1" s="1"/>
  <c r="U132" i="1"/>
  <c r="U133" i="1"/>
  <c r="U134" i="1"/>
  <c r="G135" i="1"/>
  <c r="H135" i="1" s="1"/>
  <c r="U135" i="1"/>
  <c r="G136" i="1"/>
  <c r="AA136" i="1" s="1"/>
  <c r="U136" i="1"/>
  <c r="U112" i="1"/>
  <c r="U113" i="1"/>
  <c r="U114" i="1"/>
  <c r="U115" i="1"/>
  <c r="U116" i="1"/>
  <c r="U117" i="1"/>
  <c r="U118" i="1"/>
  <c r="U119" i="1"/>
  <c r="U120" i="1"/>
  <c r="U97" i="1"/>
  <c r="U98" i="1"/>
  <c r="U99" i="1"/>
  <c r="U100" i="1"/>
  <c r="U101" i="1"/>
  <c r="U102" i="1"/>
  <c r="G104" i="1"/>
  <c r="AA104" i="1" s="1"/>
  <c r="U104" i="1"/>
  <c r="G105" i="1"/>
  <c r="H105" i="1" s="1"/>
  <c r="U105" i="1"/>
  <c r="U91" i="1"/>
  <c r="U92" i="1"/>
  <c r="U93" i="1"/>
  <c r="G84" i="1"/>
  <c r="H84" i="1" s="1"/>
  <c r="U84" i="1"/>
  <c r="U85" i="1"/>
  <c r="G86" i="1"/>
  <c r="AA86" i="1" s="1"/>
  <c r="U86" i="1"/>
  <c r="G87" i="1"/>
  <c r="H87" i="1" s="1"/>
  <c r="U87" i="1"/>
  <c r="U72" i="1"/>
  <c r="U73" i="1"/>
  <c r="U74" i="1"/>
  <c r="U75" i="1"/>
  <c r="U76" i="1"/>
  <c r="U77" i="1"/>
  <c r="U78" i="1"/>
  <c r="U79" i="1"/>
  <c r="U80" i="1"/>
  <c r="U61" i="1"/>
  <c r="U62" i="1"/>
  <c r="G63" i="1"/>
  <c r="H63" i="1" s="1"/>
  <c r="U63" i="1"/>
  <c r="G64" i="1"/>
  <c r="H64" i="1" s="1"/>
  <c r="U64" i="1"/>
  <c r="U65" i="1"/>
  <c r="U67" i="1"/>
  <c r="G68" i="1"/>
  <c r="H68" i="1" s="1"/>
  <c r="U68" i="1"/>
  <c r="U48" i="1"/>
  <c r="U51" i="1"/>
  <c r="U52" i="1"/>
  <c r="U53" i="1"/>
  <c r="U54" i="1"/>
  <c r="U55" i="1"/>
  <c r="U56" i="1"/>
  <c r="U35" i="1"/>
  <c r="U37" i="1"/>
  <c r="U38" i="1"/>
  <c r="U39" i="1"/>
  <c r="G40" i="1"/>
  <c r="AA40" i="1" s="1"/>
  <c r="U40" i="1"/>
  <c r="U43" i="1"/>
  <c r="G24" i="1"/>
  <c r="U24" i="1"/>
  <c r="U25" i="1"/>
  <c r="U26" i="1"/>
  <c r="G27" i="1"/>
  <c r="H27" i="1" s="1"/>
  <c r="U27" i="1"/>
  <c r="U28" i="1"/>
  <c r="U17" i="1"/>
  <c r="S196" i="1"/>
  <c r="G38" i="6" s="1"/>
  <c r="S198" i="1"/>
  <c r="G40" i="6" s="1"/>
  <c r="S184" i="1"/>
  <c r="S185" i="1"/>
  <c r="S186" i="1"/>
  <c r="S188" i="1"/>
  <c r="S189" i="1"/>
  <c r="S190" i="1"/>
  <c r="S191" i="1"/>
  <c r="S160" i="1"/>
  <c r="S161" i="1"/>
  <c r="S162" i="1"/>
  <c r="S163" i="1"/>
  <c r="S165" i="1"/>
  <c r="S166" i="1"/>
  <c r="S167" i="1"/>
  <c r="S168" i="1"/>
  <c r="S175" i="1"/>
  <c r="S176" i="1"/>
  <c r="S150" i="1"/>
  <c r="S151" i="1"/>
  <c r="S153" i="1"/>
  <c r="S154" i="1"/>
  <c r="S155" i="1"/>
  <c r="S124" i="1"/>
  <c r="S125" i="1"/>
  <c r="S126" i="1"/>
  <c r="S127" i="1"/>
  <c r="S128" i="1"/>
  <c r="S129" i="1"/>
  <c r="S130" i="1"/>
  <c r="S131" i="1"/>
  <c r="S132" i="1"/>
  <c r="S133" i="1"/>
  <c r="S134" i="1"/>
  <c r="S135" i="1"/>
  <c r="S136" i="1"/>
  <c r="S112" i="1"/>
  <c r="S113" i="1"/>
  <c r="S114" i="1"/>
  <c r="S115" i="1"/>
  <c r="S116" i="1"/>
  <c r="S117" i="1"/>
  <c r="S118" i="1"/>
  <c r="S119" i="1"/>
  <c r="S120" i="1"/>
  <c r="S97" i="1"/>
  <c r="S98" i="1"/>
  <c r="S99" i="1"/>
  <c r="S100" i="1"/>
  <c r="S101" i="1"/>
  <c r="S102" i="1"/>
  <c r="S104" i="1"/>
  <c r="S105" i="1"/>
  <c r="S91" i="1"/>
  <c r="S92" i="1"/>
  <c r="S93" i="1"/>
  <c r="S84" i="1"/>
  <c r="S85" i="1"/>
  <c r="S86" i="1"/>
  <c r="S87" i="1"/>
  <c r="S72" i="1"/>
  <c r="S73" i="1"/>
  <c r="S74" i="1"/>
  <c r="S75" i="1"/>
  <c r="S76" i="1"/>
  <c r="S77" i="1"/>
  <c r="S78" i="1"/>
  <c r="S79" i="1"/>
  <c r="S80" i="1"/>
  <c r="S61" i="1"/>
  <c r="S62" i="1"/>
  <c r="S63" i="1"/>
  <c r="S64" i="1"/>
  <c r="S65" i="1"/>
  <c r="S67" i="1"/>
  <c r="S68" i="1"/>
  <c r="S48" i="1"/>
  <c r="S50" i="1"/>
  <c r="S51" i="1"/>
  <c r="S52" i="1"/>
  <c r="S53" i="1"/>
  <c r="S54" i="1"/>
  <c r="S55" i="1"/>
  <c r="S56" i="1"/>
  <c r="S35" i="1"/>
  <c r="S37" i="1"/>
  <c r="S38" i="1"/>
  <c r="S39" i="1"/>
  <c r="S40" i="1"/>
  <c r="S43" i="1"/>
  <c r="S24" i="1"/>
  <c r="S25" i="1"/>
  <c r="S26" i="1"/>
  <c r="S27" i="1"/>
  <c r="S28" i="1"/>
  <c r="R196" i="1"/>
  <c r="F38" i="6" s="1"/>
  <c r="R184" i="1"/>
  <c r="R185" i="1"/>
  <c r="R186" i="1"/>
  <c r="R188" i="1"/>
  <c r="R189" i="1"/>
  <c r="R190" i="1"/>
  <c r="R191" i="1"/>
  <c r="R160" i="1"/>
  <c r="R161" i="1"/>
  <c r="R162" i="1"/>
  <c r="R163" i="1"/>
  <c r="R165" i="1"/>
  <c r="R166" i="1"/>
  <c r="R167" i="1"/>
  <c r="R168" i="1"/>
  <c r="R175" i="1"/>
  <c r="R176" i="1"/>
  <c r="R150" i="1"/>
  <c r="R151" i="1"/>
  <c r="R153" i="1"/>
  <c r="R154" i="1"/>
  <c r="R155" i="1"/>
  <c r="R124" i="1"/>
  <c r="R125" i="1"/>
  <c r="R126" i="1"/>
  <c r="R127" i="1"/>
  <c r="R128" i="1"/>
  <c r="R129" i="1"/>
  <c r="R130" i="1"/>
  <c r="R131" i="1"/>
  <c r="R132" i="1"/>
  <c r="R133" i="1"/>
  <c r="R134" i="1"/>
  <c r="R135" i="1"/>
  <c r="R136" i="1"/>
  <c r="R112" i="1"/>
  <c r="R113" i="1"/>
  <c r="R114" i="1"/>
  <c r="R115" i="1"/>
  <c r="R116" i="1"/>
  <c r="R117" i="1"/>
  <c r="R118" i="1"/>
  <c r="R119" i="1"/>
  <c r="R120" i="1"/>
  <c r="R97" i="1"/>
  <c r="R98" i="1"/>
  <c r="R99" i="1"/>
  <c r="R100" i="1"/>
  <c r="R101" i="1"/>
  <c r="R102" i="1"/>
  <c r="R104" i="1"/>
  <c r="R105" i="1"/>
  <c r="R91" i="1"/>
  <c r="R92" i="1"/>
  <c r="R93" i="1"/>
  <c r="R84" i="1"/>
  <c r="R85" i="1"/>
  <c r="R86" i="1"/>
  <c r="R87" i="1"/>
  <c r="R72" i="1"/>
  <c r="R73" i="1"/>
  <c r="R74" i="1"/>
  <c r="R75" i="1"/>
  <c r="R76" i="1"/>
  <c r="R77" i="1"/>
  <c r="R78" i="1"/>
  <c r="R79" i="1"/>
  <c r="R80" i="1"/>
  <c r="R61" i="1"/>
  <c r="R62" i="1"/>
  <c r="R63" i="1"/>
  <c r="R64" i="1"/>
  <c r="R65" i="1"/>
  <c r="R67" i="1"/>
  <c r="R68" i="1"/>
  <c r="R48" i="1"/>
  <c r="R50" i="1"/>
  <c r="R51" i="1"/>
  <c r="R52" i="1"/>
  <c r="R53" i="1"/>
  <c r="R54" i="1"/>
  <c r="R55" i="1"/>
  <c r="R56" i="1"/>
  <c r="R35" i="1"/>
  <c r="R37" i="1"/>
  <c r="R38" i="1"/>
  <c r="R39" i="1"/>
  <c r="R40" i="1"/>
  <c r="R43" i="1"/>
  <c r="R24" i="1"/>
  <c r="R25" i="1"/>
  <c r="R26" i="1"/>
  <c r="R27" i="1"/>
  <c r="R28" i="1"/>
  <c r="G184" i="1"/>
  <c r="H184" i="1" s="1"/>
  <c r="G186" i="1"/>
  <c r="H186" i="1" s="1"/>
  <c r="W186" i="1"/>
  <c r="G188" i="1"/>
  <c r="H188" i="1" s="1"/>
  <c r="G189" i="1"/>
  <c r="H189" i="1" s="1"/>
  <c r="G185" i="1"/>
  <c r="H185" i="1" s="1"/>
  <c r="U185" i="1"/>
  <c r="G190" i="1"/>
  <c r="AA190" i="1" s="1"/>
  <c r="G191" i="1"/>
  <c r="H191" i="1" s="1"/>
  <c r="G50" i="1"/>
  <c r="H50" i="1" s="1"/>
  <c r="G55" i="1"/>
  <c r="H55" i="1" s="1"/>
  <c r="G48" i="1"/>
  <c r="H48" i="1" s="1"/>
  <c r="G51" i="1"/>
  <c r="H51" i="1" s="1"/>
  <c r="G52" i="1"/>
  <c r="H52" i="1" s="1"/>
  <c r="G53" i="1"/>
  <c r="AA53" i="1" s="1"/>
  <c r="G54" i="1"/>
  <c r="H54" i="1" s="1"/>
  <c r="G73" i="1"/>
  <c r="AA73" i="1" s="1"/>
  <c r="G74" i="1"/>
  <c r="H74" i="1" s="1"/>
  <c r="G78" i="1"/>
  <c r="G77" i="1"/>
  <c r="H77" i="1" s="1"/>
  <c r="G56" i="1"/>
  <c r="AA56" i="1" s="1"/>
  <c r="G72" i="1"/>
  <c r="AA72" i="1" s="1"/>
  <c r="G75" i="1"/>
  <c r="G76" i="1"/>
  <c r="H76" i="1" s="1"/>
  <c r="G79" i="1"/>
  <c r="H79" i="1" s="1"/>
  <c r="G80" i="1"/>
  <c r="AA80" i="1" s="1"/>
  <c r="G91" i="1"/>
  <c r="G92" i="1"/>
  <c r="H92" i="1" s="1"/>
  <c r="G93" i="1"/>
  <c r="H93" i="1" s="1"/>
  <c r="G114" i="1"/>
  <c r="H114" i="1" s="1"/>
  <c r="G117" i="1"/>
  <c r="AA117" i="1" s="1"/>
  <c r="G113" i="1"/>
  <c r="H113" i="1" s="1"/>
  <c r="G153" i="1"/>
  <c r="G118" i="1"/>
  <c r="H118" i="1" s="1"/>
  <c r="G115" i="1"/>
  <c r="H115" i="1" s="1"/>
  <c r="G116" i="1"/>
  <c r="H116" i="1" s="1"/>
  <c r="G119" i="1"/>
  <c r="AA119" i="1" s="1"/>
  <c r="G120" i="1"/>
  <c r="AA120" i="1" s="1"/>
  <c r="G150" i="1"/>
  <c r="AA150" i="1" s="1"/>
  <c r="G154" i="1"/>
  <c r="AA154" i="1" s="1"/>
  <c r="G155" i="1"/>
  <c r="H155" i="1" s="1"/>
  <c r="G112" i="1"/>
  <c r="AA112" i="1" s="1"/>
  <c r="L17" i="1"/>
  <c r="I50" i="1"/>
  <c r="I26" i="1"/>
  <c r="I17" i="1"/>
  <c r="M17" i="1"/>
  <c r="V27" i="1"/>
  <c r="I84" i="1"/>
  <c r="I61" i="1"/>
  <c r="I198" i="1"/>
  <c r="W84" i="1"/>
  <c r="I185" i="1"/>
  <c r="I186" i="1"/>
  <c r="U50" i="1"/>
  <c r="I196" i="1"/>
  <c r="AB27" i="1"/>
  <c r="AA162" i="1"/>
  <c r="V146" i="1"/>
  <c r="AA170" i="1"/>
  <c r="AA44" i="1"/>
  <c r="F33" i="4" l="1"/>
  <c r="F201" i="1"/>
  <c r="E33" i="4"/>
  <c r="E201" i="1"/>
  <c r="C32" i="6"/>
  <c r="C201" i="1"/>
  <c r="AA102" i="1"/>
  <c r="G141" i="1"/>
  <c r="AA163" i="1"/>
  <c r="AA49" i="1"/>
  <c r="AA171" i="1"/>
  <c r="AA173" i="1"/>
  <c r="AA165" i="1"/>
  <c r="AA166" i="1"/>
  <c r="AA97" i="1"/>
  <c r="AA172" i="1"/>
  <c r="H24" i="1"/>
  <c r="F29" i="4"/>
  <c r="F30" i="4" s="1"/>
  <c r="F139" i="1"/>
  <c r="E29" i="4"/>
  <c r="E30" i="4" s="1"/>
  <c r="E139" i="1"/>
  <c r="C211" i="1"/>
  <c r="I191" i="1"/>
  <c r="F16" i="4"/>
  <c r="E16" i="4"/>
  <c r="E17" i="4" s="1"/>
  <c r="AA98" i="1"/>
  <c r="AA174" i="1"/>
  <c r="H73" i="1"/>
  <c r="AA39" i="1"/>
  <c r="AA76" i="1"/>
  <c r="AA52" i="1"/>
  <c r="H120" i="1"/>
  <c r="H112" i="1"/>
  <c r="AA87" i="1"/>
  <c r="AA132" i="1"/>
  <c r="W20" i="1"/>
  <c r="K14" i="6" s="1"/>
  <c r="W94" i="1"/>
  <c r="K23" i="6" s="1"/>
  <c r="T20" i="1"/>
  <c r="H14" i="6" s="1"/>
  <c r="H17" i="1"/>
  <c r="H20" i="1" s="1"/>
  <c r="G20" i="1"/>
  <c r="S20" i="1"/>
  <c r="G14" i="6" s="1"/>
  <c r="AA114" i="1"/>
  <c r="R20" i="1"/>
  <c r="F14" i="6" s="1"/>
  <c r="U20" i="1"/>
  <c r="I14" i="6" s="1"/>
  <c r="V20" i="1"/>
  <c r="J14" i="6" s="1"/>
  <c r="Y20" i="1"/>
  <c r="M14" i="6" s="1"/>
  <c r="Z20" i="1"/>
  <c r="N14" i="6" s="1"/>
  <c r="AB20" i="1"/>
  <c r="P14" i="6" s="1"/>
  <c r="AA99" i="1"/>
  <c r="G41" i="4"/>
  <c r="I41" i="4" s="1"/>
  <c r="H65" i="1"/>
  <c r="D40" i="6"/>
  <c r="AA55" i="1"/>
  <c r="AA115" i="1"/>
  <c r="AA105" i="1"/>
  <c r="H128" i="1"/>
  <c r="H133" i="1"/>
  <c r="Z88" i="1"/>
  <c r="N22" i="6" s="1"/>
  <c r="Y94" i="1"/>
  <c r="M23" i="6" s="1"/>
  <c r="AA61" i="1"/>
  <c r="Z156" i="1"/>
  <c r="N31" i="6" s="1"/>
  <c r="I27" i="1"/>
  <c r="C14" i="6"/>
  <c r="W88" i="1"/>
  <c r="K22" i="6" s="1"/>
  <c r="H117" i="1"/>
  <c r="H40" i="1"/>
  <c r="AA64" i="1"/>
  <c r="AA146" i="1"/>
  <c r="AA29" i="1"/>
  <c r="AA62" i="1"/>
  <c r="AA130" i="1"/>
  <c r="H35" i="1"/>
  <c r="AA198" i="1"/>
  <c r="O40" i="6" s="1"/>
  <c r="C25" i="4"/>
  <c r="H160" i="1"/>
  <c r="U94" i="1"/>
  <c r="I23" i="6" s="1"/>
  <c r="AA175" i="1"/>
  <c r="AA188" i="1"/>
  <c r="AA51" i="1"/>
  <c r="C27" i="6"/>
  <c r="H196" i="1"/>
  <c r="H102" i="1"/>
  <c r="H141" i="1" s="1"/>
  <c r="U30" i="1"/>
  <c r="I15" i="6" s="1"/>
  <c r="S30" i="1"/>
  <c r="G15" i="6" s="1"/>
  <c r="S88" i="1"/>
  <c r="G22" i="6" s="1"/>
  <c r="AA167" i="1"/>
  <c r="AA77" i="1"/>
  <c r="H85" i="1"/>
  <c r="AA155" i="1"/>
  <c r="V94" i="1"/>
  <c r="J23" i="6" s="1"/>
  <c r="C20" i="4"/>
  <c r="H42" i="1"/>
  <c r="AA176" i="1"/>
  <c r="H86" i="1"/>
  <c r="S81" i="1"/>
  <c r="G21" i="6" s="1"/>
  <c r="V45" i="1"/>
  <c r="J18" i="6" s="1"/>
  <c r="H26" i="1"/>
  <c r="H136" i="1"/>
  <c r="C32" i="4"/>
  <c r="AA169" i="1"/>
  <c r="AA38" i="1"/>
  <c r="AB30" i="1"/>
  <c r="P15" i="6" s="1"/>
  <c r="C35" i="6"/>
  <c r="C36" i="6" s="1"/>
  <c r="H53" i="1"/>
  <c r="C24" i="4"/>
  <c r="AA131" i="1"/>
  <c r="AA161" i="1"/>
  <c r="H80" i="1"/>
  <c r="H43" i="1"/>
  <c r="AA116" i="1"/>
  <c r="U177" i="1"/>
  <c r="AA68" i="1"/>
  <c r="V156" i="1"/>
  <c r="J31" i="6" s="1"/>
  <c r="W192" i="1"/>
  <c r="U81" i="1"/>
  <c r="I21" i="6" s="1"/>
  <c r="V177" i="1"/>
  <c r="W69" i="1"/>
  <c r="K20" i="6" s="1"/>
  <c r="C21" i="6"/>
  <c r="AA48" i="1"/>
  <c r="H67" i="1"/>
  <c r="AA93" i="1"/>
  <c r="R94" i="1"/>
  <c r="F23" i="6" s="1"/>
  <c r="V69" i="1"/>
  <c r="J20" i="6" s="1"/>
  <c r="V81" i="1"/>
  <c r="J21" i="6" s="1"/>
  <c r="V88" i="1"/>
  <c r="J22" i="6" s="1"/>
  <c r="C21" i="4"/>
  <c r="H152" i="1"/>
  <c r="AA24" i="1"/>
  <c r="H154" i="1"/>
  <c r="T69" i="1"/>
  <c r="H20" i="6" s="1"/>
  <c r="T88" i="1"/>
  <c r="H22" i="6" s="1"/>
  <c r="V58" i="1"/>
  <c r="J19" i="6" s="1"/>
  <c r="Z45" i="1"/>
  <c r="N18" i="6" s="1"/>
  <c r="AB156" i="1"/>
  <c r="P31" i="6" s="1"/>
  <c r="H151" i="1"/>
  <c r="U192" i="1"/>
  <c r="E34" i="4"/>
  <c r="Z30" i="1"/>
  <c r="N15" i="6" s="1"/>
  <c r="AB69" i="1"/>
  <c r="P20" i="6" s="1"/>
  <c r="AB88" i="1"/>
  <c r="P22" i="6" s="1"/>
  <c r="Z94" i="1"/>
  <c r="N23" i="6" s="1"/>
  <c r="Y88" i="1"/>
  <c r="M22" i="6" s="1"/>
  <c r="U156" i="1"/>
  <c r="I31" i="6" s="1"/>
  <c r="C33" i="4"/>
  <c r="AA27" i="1"/>
  <c r="R88" i="1"/>
  <c r="F22" i="6" s="1"/>
  <c r="S121" i="1"/>
  <c r="G27" i="6" s="1"/>
  <c r="AA79" i="1"/>
  <c r="AA191" i="1"/>
  <c r="AA118" i="1"/>
  <c r="H72" i="1"/>
  <c r="AA184" i="1"/>
  <c r="U45" i="1"/>
  <c r="I18" i="6" s="1"/>
  <c r="AA135" i="1"/>
  <c r="Z69" i="1"/>
  <c r="N20" i="6" s="1"/>
  <c r="Y156" i="1"/>
  <c r="M31" i="6" s="1"/>
  <c r="G156" i="1"/>
  <c r="D31" i="6" s="1"/>
  <c r="Y30" i="1"/>
  <c r="M15" i="6" s="1"/>
  <c r="R156" i="1"/>
  <c r="F31" i="6" s="1"/>
  <c r="AA189" i="1"/>
  <c r="H119" i="1"/>
  <c r="AA113" i="1"/>
  <c r="V106" i="1"/>
  <c r="J24" i="6" s="1"/>
  <c r="V121" i="1"/>
  <c r="J27" i="6" s="1"/>
  <c r="W106" i="1"/>
  <c r="K24" i="6" s="1"/>
  <c r="H41" i="1"/>
  <c r="W45" i="1"/>
  <c r="K18" i="6" s="1"/>
  <c r="AB45" i="1"/>
  <c r="P18" i="6" s="1"/>
  <c r="Z58" i="1"/>
  <c r="N19" i="6" s="1"/>
  <c r="Y58" i="1"/>
  <c r="M19" i="6" s="1"/>
  <c r="AB58" i="1"/>
  <c r="P19" i="6" s="1"/>
  <c r="Z81" i="1"/>
  <c r="N21" i="6" s="1"/>
  <c r="AB94" i="1"/>
  <c r="P23" i="6" s="1"/>
  <c r="Z106" i="1"/>
  <c r="N24" i="6" s="1"/>
  <c r="Y106" i="1"/>
  <c r="M24" i="6" s="1"/>
  <c r="Z121" i="1"/>
  <c r="N27" i="6" s="1"/>
  <c r="Y121" i="1"/>
  <c r="M27" i="6" s="1"/>
  <c r="AB121" i="1"/>
  <c r="P27" i="6" s="1"/>
  <c r="Y137" i="1"/>
  <c r="M28" i="6" s="1"/>
  <c r="Z137" i="1"/>
  <c r="N28" i="6" s="1"/>
  <c r="Y177" i="1"/>
  <c r="Z177" i="1"/>
  <c r="AB192" i="1"/>
  <c r="H147" i="1"/>
  <c r="G121" i="1"/>
  <c r="R192" i="1"/>
  <c r="S69" i="1"/>
  <c r="G20" i="6" s="1"/>
  <c r="U121" i="1"/>
  <c r="I27" i="6" s="1"/>
  <c r="U137" i="1"/>
  <c r="I28" i="6" s="1"/>
  <c r="G137" i="1"/>
  <c r="G29" i="4" s="1"/>
  <c r="I29" i="4" s="1"/>
  <c r="T30" i="1"/>
  <c r="H15" i="6" s="1"/>
  <c r="T58" i="1"/>
  <c r="H19" i="6" s="1"/>
  <c r="T106" i="1"/>
  <c r="H24" i="6" s="1"/>
  <c r="T137" i="1"/>
  <c r="H28" i="6" s="1"/>
  <c r="W30" i="1"/>
  <c r="K15" i="6" s="1"/>
  <c r="W58" i="1"/>
  <c r="K19" i="6" s="1"/>
  <c r="W177" i="1"/>
  <c r="U69" i="1"/>
  <c r="I20" i="6" s="1"/>
  <c r="U88" i="1"/>
  <c r="I22" i="6" s="1"/>
  <c r="AA54" i="1"/>
  <c r="H134" i="1"/>
  <c r="H124" i="1"/>
  <c r="AA100" i="1"/>
  <c r="AA92" i="1"/>
  <c r="AA186" i="1"/>
  <c r="R30" i="1"/>
  <c r="F15" i="6" s="1"/>
  <c r="G94" i="1"/>
  <c r="S137" i="1"/>
  <c r="G28" i="6" s="1"/>
  <c r="H129" i="1"/>
  <c r="AA17" i="1"/>
  <c r="H56" i="1"/>
  <c r="U58" i="1"/>
  <c r="I19" i="6" s="1"/>
  <c r="I39" i="4"/>
  <c r="C30" i="4"/>
  <c r="S58" i="1"/>
  <c r="G19" i="6" s="1"/>
  <c r="S156" i="1"/>
  <c r="G31" i="6" s="1"/>
  <c r="AA74" i="1"/>
  <c r="T177" i="1"/>
  <c r="T192" i="1"/>
  <c r="Y45" i="1"/>
  <c r="M18" i="6" s="1"/>
  <c r="Y69" i="1"/>
  <c r="M20" i="6" s="1"/>
  <c r="Y81" i="1"/>
  <c r="M21" i="6" s="1"/>
  <c r="AB81" i="1"/>
  <c r="P21" i="6" s="1"/>
  <c r="AB106" i="1"/>
  <c r="P24" i="6" s="1"/>
  <c r="AB137" i="1"/>
  <c r="P28" i="6" s="1"/>
  <c r="AB177" i="1"/>
  <c r="Z192" i="1"/>
  <c r="Y192" i="1"/>
  <c r="H103" i="1"/>
  <c r="AA103" i="1"/>
  <c r="T156" i="1"/>
  <c r="H31" i="6" s="1"/>
  <c r="C22" i="6"/>
  <c r="C23" i="4"/>
  <c r="R177" i="1"/>
  <c r="AA168" i="1"/>
  <c r="H91" i="1"/>
  <c r="H94" i="1" s="1"/>
  <c r="H78" i="1"/>
  <c r="AA78" i="1"/>
  <c r="H164" i="1"/>
  <c r="G177" i="1"/>
  <c r="G201" i="1" s="1"/>
  <c r="H148" i="1"/>
  <c r="AA148" i="1"/>
  <c r="S45" i="1"/>
  <c r="G18" i="6" s="1"/>
  <c r="H57" i="1"/>
  <c r="AA57" i="1"/>
  <c r="H104" i="1"/>
  <c r="H190" i="1"/>
  <c r="H192" i="1" s="1"/>
  <c r="R137" i="1"/>
  <c r="F28" i="6" s="1"/>
  <c r="H126" i="1"/>
  <c r="AA126" i="1"/>
  <c r="T45" i="1"/>
  <c r="H18" i="6" s="1"/>
  <c r="T81" i="1"/>
  <c r="H21" i="6" s="1"/>
  <c r="T94" i="1"/>
  <c r="H23" i="6" s="1"/>
  <c r="T121" i="1"/>
  <c r="H27" i="6" s="1"/>
  <c r="V30" i="1"/>
  <c r="J15" i="6" s="1"/>
  <c r="V137" i="1"/>
  <c r="J28" i="6" s="1"/>
  <c r="V192" i="1"/>
  <c r="W156" i="1"/>
  <c r="K31" i="6" s="1"/>
  <c r="C16" i="4"/>
  <c r="C15" i="6"/>
  <c r="E21" i="4"/>
  <c r="E26" i="4" s="1"/>
  <c r="C28" i="6"/>
  <c r="C139" i="1"/>
  <c r="C33" i="6"/>
  <c r="G88" i="1"/>
  <c r="AA84" i="1"/>
  <c r="H75" i="1"/>
  <c r="AA75" i="1"/>
  <c r="S106" i="1"/>
  <c r="G24" i="6" s="1"/>
  <c r="G58" i="1"/>
  <c r="H153" i="1"/>
  <c r="AA153" i="1"/>
  <c r="AA91" i="1"/>
  <c r="G81" i="1"/>
  <c r="R45" i="1"/>
  <c r="F18" i="6" s="1"/>
  <c r="W121" i="1"/>
  <c r="K27" i="6" s="1"/>
  <c r="W137" i="1"/>
  <c r="K28" i="6" s="1"/>
  <c r="G45" i="1"/>
  <c r="H37" i="1"/>
  <c r="H127" i="1"/>
  <c r="AA127" i="1"/>
  <c r="S94" i="1"/>
  <c r="G23" i="6" s="1"/>
  <c r="C19" i="4"/>
  <c r="R69" i="1"/>
  <c r="F20" i="6" s="1"/>
  <c r="R106" i="1"/>
  <c r="F24" i="6" s="1"/>
  <c r="U106" i="1"/>
  <c r="I24" i="6" s="1"/>
  <c r="G106" i="1"/>
  <c r="AA101" i="1"/>
  <c r="W81" i="1"/>
  <c r="K21" i="6" s="1"/>
  <c r="H150" i="1"/>
  <c r="AA50" i="1"/>
  <c r="R58" i="1"/>
  <c r="F19" i="6" s="1"/>
  <c r="R81" i="1"/>
  <c r="F21" i="6" s="1"/>
  <c r="R121" i="1"/>
  <c r="F27" i="6" s="1"/>
  <c r="S177" i="1"/>
  <c r="S192" i="1"/>
  <c r="AA63" i="1"/>
  <c r="G69" i="1"/>
  <c r="H28" i="1"/>
  <c r="AA28" i="1"/>
  <c r="D38" i="6"/>
  <c r="AA196" i="1"/>
  <c r="O38" i="6" s="1"/>
  <c r="G30" i="1"/>
  <c r="K40" i="6"/>
  <c r="H149" i="1"/>
  <c r="G192" i="1"/>
  <c r="H25" i="1"/>
  <c r="AA125" i="1"/>
  <c r="AA185" i="1"/>
  <c r="F26" i="4"/>
  <c r="F34" i="4"/>
  <c r="P32" i="6" l="1"/>
  <c r="AB201" i="1"/>
  <c r="P42" i="6" s="1"/>
  <c r="I32" i="6"/>
  <c r="U201" i="1"/>
  <c r="I42" i="6" s="1"/>
  <c r="K32" i="6"/>
  <c r="W201" i="1"/>
  <c r="K42" i="6" s="1"/>
  <c r="J32" i="6"/>
  <c r="J33" i="6" s="1"/>
  <c r="V201" i="1"/>
  <c r="J42" i="6" s="1"/>
  <c r="F32" i="6"/>
  <c r="R201" i="1"/>
  <c r="F42" i="6" s="1"/>
  <c r="G32" i="6"/>
  <c r="S201" i="1"/>
  <c r="G42" i="6" s="1"/>
  <c r="N32" i="6"/>
  <c r="Z201" i="1"/>
  <c r="N42" i="6" s="1"/>
  <c r="H32" i="6"/>
  <c r="H33" i="6" s="1"/>
  <c r="T201" i="1"/>
  <c r="H42" i="6" s="1"/>
  <c r="M32" i="6"/>
  <c r="Y201" i="1"/>
  <c r="M42" i="6" s="1"/>
  <c r="C51" i="4"/>
  <c r="F17" i="4"/>
  <c r="F43" i="4"/>
  <c r="E43" i="4"/>
  <c r="P35" i="6"/>
  <c r="P36" i="6" s="1"/>
  <c r="I35" i="6"/>
  <c r="I36" i="6" s="1"/>
  <c r="K35" i="6"/>
  <c r="K36" i="6" s="1"/>
  <c r="M35" i="6"/>
  <c r="M36" i="6" s="1"/>
  <c r="F35" i="6"/>
  <c r="F36" i="6" s="1"/>
  <c r="G35" i="6"/>
  <c r="G36" i="6" s="1"/>
  <c r="H35" i="6"/>
  <c r="H36" i="6" s="1"/>
  <c r="AA45" i="1"/>
  <c r="O18" i="6" s="1"/>
  <c r="G211" i="1"/>
  <c r="H69" i="1"/>
  <c r="AA88" i="1"/>
  <c r="O22" i="6" s="1"/>
  <c r="AA20" i="1"/>
  <c r="O14" i="6" s="1"/>
  <c r="AA69" i="1"/>
  <c r="O20" i="6" s="1"/>
  <c r="N33" i="6"/>
  <c r="F33" i="6"/>
  <c r="C34" i="4"/>
  <c r="G16" i="6"/>
  <c r="P16" i="6"/>
  <c r="P33" i="6"/>
  <c r="F16" i="6"/>
  <c r="AA81" i="1"/>
  <c r="O21" i="6" s="1"/>
  <c r="AA30" i="1"/>
  <c r="O15" i="6" s="1"/>
  <c r="D28" i="6"/>
  <c r="H121" i="1"/>
  <c r="H106" i="1"/>
  <c r="H16" i="6"/>
  <c r="C17" i="4"/>
  <c r="I33" i="6"/>
  <c r="C29" i="6"/>
  <c r="I16" i="6"/>
  <c r="K33" i="6"/>
  <c r="H177" i="1"/>
  <c r="H201" i="1" s="1"/>
  <c r="H88" i="1"/>
  <c r="I29" i="6"/>
  <c r="P29" i="6"/>
  <c r="M16" i="6"/>
  <c r="H30" i="1"/>
  <c r="J29" i="6"/>
  <c r="C25" i="6"/>
  <c r="M33" i="6"/>
  <c r="H29" i="6"/>
  <c r="H81" i="1"/>
  <c r="N16" i="6"/>
  <c r="J25" i="6"/>
  <c r="G32" i="4"/>
  <c r="I32" i="4" s="1"/>
  <c r="H45" i="1"/>
  <c r="J16" i="6"/>
  <c r="K25" i="6"/>
  <c r="AA192" i="1"/>
  <c r="AA177" i="1"/>
  <c r="I25" i="6"/>
  <c r="AA94" i="1"/>
  <c r="O23" i="6" s="1"/>
  <c r="AA106" i="1"/>
  <c r="O24" i="6" s="1"/>
  <c r="K16" i="6"/>
  <c r="H58" i="1"/>
  <c r="G139" i="1"/>
  <c r="N25" i="6"/>
  <c r="N29" i="6"/>
  <c r="M29" i="6"/>
  <c r="D23" i="6"/>
  <c r="G24" i="4"/>
  <c r="I24" i="4" s="1"/>
  <c r="G28" i="4"/>
  <c r="I28" i="4" s="1"/>
  <c r="I30" i="4" s="1"/>
  <c r="D27" i="6"/>
  <c r="G29" i="6"/>
  <c r="AA156" i="1"/>
  <c r="O31" i="6" s="1"/>
  <c r="F29" i="6"/>
  <c r="D14" i="6"/>
  <c r="G15" i="4"/>
  <c r="I15" i="4" s="1"/>
  <c r="H137" i="1"/>
  <c r="AA121" i="1"/>
  <c r="O27" i="6" s="1"/>
  <c r="P25" i="6"/>
  <c r="C16" i="6"/>
  <c r="M25" i="6"/>
  <c r="K29" i="6"/>
  <c r="G33" i="6"/>
  <c r="C26" i="4"/>
  <c r="G22" i="4"/>
  <c r="I22" i="4" s="1"/>
  <c r="D21" i="6"/>
  <c r="G21" i="4"/>
  <c r="I21" i="4" s="1"/>
  <c r="D20" i="6"/>
  <c r="G25" i="4"/>
  <c r="I25" i="4" s="1"/>
  <c r="D24" i="6"/>
  <c r="F25" i="6"/>
  <c r="G33" i="4"/>
  <c r="D32" i="6"/>
  <c r="D33" i="6" s="1"/>
  <c r="G20" i="4"/>
  <c r="I20" i="4" s="1"/>
  <c r="D19" i="6"/>
  <c r="D22" i="6"/>
  <c r="G23" i="4"/>
  <c r="I23" i="4" s="1"/>
  <c r="AA58" i="1"/>
  <c r="O19" i="6" s="1"/>
  <c r="G25" i="6"/>
  <c r="N35" i="6"/>
  <c r="N36" i="6" s="1"/>
  <c r="C44" i="6"/>
  <c r="C43" i="4"/>
  <c r="AA137" i="1"/>
  <c r="O28" i="6" s="1"/>
  <c r="H25" i="6"/>
  <c r="H156" i="1"/>
  <c r="D15" i="6"/>
  <c r="G16" i="4"/>
  <c r="D18" i="6"/>
  <c r="G19" i="4"/>
  <c r="D35" i="6"/>
  <c r="D36" i="6" s="1"/>
  <c r="G36" i="4"/>
  <c r="J35" i="6"/>
  <c r="J36" i="6" s="1"/>
  <c r="O32" i="6" l="1"/>
  <c r="AA201" i="1"/>
  <c r="O42" i="6" s="1"/>
  <c r="G51" i="4"/>
  <c r="H211" i="1"/>
  <c r="O35" i="6"/>
  <c r="O36" i="6" s="1"/>
  <c r="O16" i="6"/>
  <c r="D29" i="6"/>
  <c r="O33" i="6"/>
  <c r="H139" i="1"/>
  <c r="O25" i="6"/>
  <c r="G17" i="4"/>
  <c r="G30" i="4"/>
  <c r="F44" i="6"/>
  <c r="O29" i="6"/>
  <c r="D16" i="6"/>
  <c r="I36" i="4"/>
  <c r="I37" i="4" s="1"/>
  <c r="G37" i="4"/>
  <c r="G43" i="4"/>
  <c r="D44" i="6"/>
  <c r="A47" i="6" s="1"/>
  <c r="G34" i="4"/>
  <c r="I33" i="4"/>
  <c r="I34" i="4" s="1"/>
  <c r="I44" i="6"/>
  <c r="M44" i="6"/>
  <c r="I19" i="4"/>
  <c r="I26" i="4" s="1"/>
  <c r="G26" i="4"/>
  <c r="D25" i="6"/>
  <c r="I16" i="4"/>
  <c r="I17" i="4" s="1"/>
  <c r="A48" i="6" l="1"/>
  <c r="I43" i="4"/>
  <c r="O44" i="6"/>
  <c r="I51" i="4" l="1"/>
</calcChain>
</file>

<file path=xl/sharedStrings.xml><?xml version="1.0" encoding="utf-8"?>
<sst xmlns="http://schemas.openxmlformats.org/spreadsheetml/2006/main" count="948" uniqueCount="399">
  <si>
    <t>CATEGORY</t>
  </si>
  <si>
    <t>F</t>
  </si>
  <si>
    <t>Producer</t>
  </si>
  <si>
    <t>Total Producer</t>
  </si>
  <si>
    <t>Rights Acquisition</t>
  </si>
  <si>
    <t>Total Rights Acquisition</t>
  </si>
  <si>
    <t>Design Labour</t>
  </si>
  <si>
    <t>Total Design Labour</t>
  </si>
  <si>
    <t>Programming Labour</t>
  </si>
  <si>
    <t>Useability Architect</t>
  </si>
  <si>
    <t>Total Programming Labour</t>
  </si>
  <si>
    <t>Director</t>
  </si>
  <si>
    <t>Camera</t>
  </si>
  <si>
    <t>Lighting / Grip Labour</t>
  </si>
  <si>
    <t>Editor</t>
  </si>
  <si>
    <t>Talent</t>
  </si>
  <si>
    <t>Voice-Over Performers (Narrators)</t>
  </si>
  <si>
    <t>Total Talent</t>
  </si>
  <si>
    <t>Webmaster</t>
  </si>
  <si>
    <t>Camera Equipment Rental</t>
  </si>
  <si>
    <t>Lighting / Grip Equipment Rental</t>
  </si>
  <si>
    <t>Audio Equipment Rental</t>
  </si>
  <si>
    <t>Sound Effects</t>
  </si>
  <si>
    <t>Online Edit</t>
  </si>
  <si>
    <t>Launch Expenses</t>
  </si>
  <si>
    <t>Media Kits</t>
  </si>
  <si>
    <t>Collateral Materials</t>
  </si>
  <si>
    <t>Legal</t>
  </si>
  <si>
    <t>Bank Service Fees</t>
  </si>
  <si>
    <t>Interim Financing</t>
  </si>
  <si>
    <t>BUDGET</t>
  </si>
  <si>
    <t>COSTS TO DATE</t>
  </si>
  <si>
    <t>TOTAL COSTS</t>
  </si>
  <si>
    <t>VARIANCE</t>
  </si>
  <si>
    <t>Audio/Video Labour</t>
  </si>
  <si>
    <t>Offline Edit</t>
  </si>
  <si>
    <t>Addtl. Data Storage Devices</t>
  </si>
  <si>
    <t>Staging Server (for installation)</t>
  </si>
  <si>
    <t>Cost Report for the period ending (date) :</t>
  </si>
  <si>
    <t>ACC.</t>
  </si>
  <si>
    <t>Audio/Video Equipment and Materials</t>
  </si>
  <si>
    <t>CORPORATE OVERHEAD</t>
  </si>
  <si>
    <t>CONTINGENCY</t>
  </si>
  <si>
    <t>SECTION "B" - PRODUCTION TEAM LABOUR EXPENSES</t>
  </si>
  <si>
    <t>System Integrator</t>
  </si>
  <si>
    <t>Testing Labour</t>
  </si>
  <si>
    <t>Addtl. Production Labour (specify)</t>
  </si>
  <si>
    <t>Programming Labour (specify)</t>
  </si>
  <si>
    <t>Other (specify)</t>
  </si>
  <si>
    <t>Other(s) (specify)</t>
  </si>
  <si>
    <t>Computer Workstations (specify)</t>
  </si>
  <si>
    <t>Software Licences (specify)</t>
  </si>
  <si>
    <t>Addtl. Supplies and Materials</t>
  </si>
  <si>
    <t>Art Department Rentals and Supplies</t>
  </si>
  <si>
    <t>Audio Re-Recording and Mix</t>
  </si>
  <si>
    <t>SECTION "E" - PRODUCTION ADMINISTRATION</t>
  </si>
  <si>
    <t>Total Production Administration</t>
  </si>
  <si>
    <t>ADDITIONAL BUDGET SECTIONS</t>
  </si>
  <si>
    <t>Cost Allocation (Budget)</t>
  </si>
  <si>
    <t>Cost Allocation (Total Costs)</t>
  </si>
  <si>
    <t>Internal</t>
  </si>
  <si>
    <t>Related</t>
  </si>
  <si>
    <t>External</t>
  </si>
  <si>
    <t>ACC</t>
  </si>
  <si>
    <t>EST. TO COMPLETE</t>
  </si>
  <si>
    <t>TOTAL  "C" - EQUIPMENT &amp; MATERIALS</t>
  </si>
  <si>
    <t xml:space="preserve"> </t>
  </si>
  <si>
    <t>Please provide explanation(s) for any substantive cost variance from the budget and/or cost allocation change.</t>
  </si>
  <si>
    <t xml:space="preserve"> DESCRIPTION</t>
  </si>
  <si>
    <t>VARIANCE AMT.</t>
  </si>
  <si>
    <t>Internal to Related</t>
  </si>
  <si>
    <t>Internal to External</t>
  </si>
  <si>
    <t>Related to Internal</t>
  </si>
  <si>
    <t>Related to External</t>
  </si>
  <si>
    <t>External to Internal</t>
  </si>
  <si>
    <t>External to Related</t>
  </si>
  <si>
    <t>Change in Allocation</t>
  </si>
  <si>
    <t>Other Promotion Material</t>
  </si>
  <si>
    <t>04.30</t>
  </si>
  <si>
    <t>Canadian</t>
  </si>
  <si>
    <t>Non-canadian</t>
  </si>
  <si>
    <t>10.05</t>
  </si>
  <si>
    <t>10.15</t>
  </si>
  <si>
    <t>10.25</t>
  </si>
  <si>
    <t>10.95</t>
  </si>
  <si>
    <t>11.05</t>
  </si>
  <si>
    <t>11.15</t>
  </si>
  <si>
    <t>11.75</t>
  </si>
  <si>
    <t>11.95</t>
  </si>
  <si>
    <t>12.05</t>
  </si>
  <si>
    <t>12.15</t>
  </si>
  <si>
    <t>12.35</t>
  </si>
  <si>
    <t>12.55</t>
  </si>
  <si>
    <t>12.95</t>
  </si>
  <si>
    <t>13.05</t>
  </si>
  <si>
    <t>13.15</t>
  </si>
  <si>
    <t>13.95</t>
  </si>
  <si>
    <t>14.05</t>
  </si>
  <si>
    <t>14.15</t>
  </si>
  <si>
    <t>14.35</t>
  </si>
  <si>
    <t>14.95</t>
  </si>
  <si>
    <t>15.55</t>
  </si>
  <si>
    <t>15.65</t>
  </si>
  <si>
    <t>15.95</t>
  </si>
  <si>
    <t>15.40</t>
  </si>
  <si>
    <t>Cost Allocation</t>
  </si>
  <si>
    <t>Cost Origin</t>
  </si>
  <si>
    <t>Budget</t>
  </si>
  <si>
    <t>Total Costs</t>
  </si>
  <si>
    <t>01.05</t>
  </si>
  <si>
    <t>02.05</t>
  </si>
  <si>
    <t>02.10</t>
  </si>
  <si>
    <t>02.15</t>
  </si>
  <si>
    <t>02.20</t>
  </si>
  <si>
    <t>02.95</t>
  </si>
  <si>
    <t>04.05</t>
  </si>
  <si>
    <t>04.10</t>
  </si>
  <si>
    <t>04.15</t>
  </si>
  <si>
    <t>04.20</t>
  </si>
  <si>
    <t>04.25</t>
  </si>
  <si>
    <t>04.95</t>
  </si>
  <si>
    <t>05.10</t>
  </si>
  <si>
    <t>05.15</t>
  </si>
  <si>
    <t>05.20</t>
  </si>
  <si>
    <t>05.25</t>
  </si>
  <si>
    <t>05.35</t>
  </si>
  <si>
    <t>05.40</t>
  </si>
  <si>
    <t>05.45</t>
  </si>
  <si>
    <t>05.95</t>
  </si>
  <si>
    <t>06.05</t>
  </si>
  <si>
    <t>06.10</t>
  </si>
  <si>
    <t>06.15</t>
  </si>
  <si>
    <t>06.20</t>
  </si>
  <si>
    <t>06.95</t>
  </si>
  <si>
    <t>07.05</t>
  </si>
  <si>
    <t>07.10</t>
  </si>
  <si>
    <t>07.15</t>
  </si>
  <si>
    <t>07.25</t>
  </si>
  <si>
    <t>07.30</t>
  </si>
  <si>
    <t>07.35</t>
  </si>
  <si>
    <t>07.70</t>
  </si>
  <si>
    <t>07.95</t>
  </si>
  <si>
    <t>08.05</t>
  </si>
  <si>
    <t>08.10</t>
  </si>
  <si>
    <t>08.95</t>
  </si>
  <si>
    <t>09.10</t>
  </si>
  <si>
    <t>09.95</t>
  </si>
  <si>
    <t>10.10</t>
  </si>
  <si>
    <t>10.20</t>
  </si>
  <si>
    <t>10.40</t>
  </si>
  <si>
    <t>11.10</t>
  </si>
  <si>
    <t>11.20</t>
  </si>
  <si>
    <t>11.50</t>
  </si>
  <si>
    <t>11.90</t>
  </si>
  <si>
    <t>12.10</t>
  </si>
  <si>
    <t>12.20</t>
  </si>
  <si>
    <t>12.30</t>
  </si>
  <si>
    <t>12.40</t>
  </si>
  <si>
    <t>12.50</t>
  </si>
  <si>
    <t>12.60</t>
  </si>
  <si>
    <t>12.90</t>
  </si>
  <si>
    <t>13.10</t>
  </si>
  <si>
    <t>14.10</t>
  </si>
  <si>
    <t>14.20</t>
  </si>
  <si>
    <t>14.30</t>
  </si>
  <si>
    <t>14.40</t>
  </si>
  <si>
    <t>15.50</t>
  </si>
  <si>
    <t>15.60</t>
  </si>
  <si>
    <t>Cost Origin (Budget)</t>
  </si>
  <si>
    <t>Cost Origin (Total Costs)</t>
  </si>
  <si>
    <t>Change in Origin</t>
  </si>
  <si>
    <t>Non-Canadian</t>
  </si>
  <si>
    <t>G</t>
  </si>
  <si>
    <t>TOTAL  "E" - PRODUCTION ADMINISTRATION</t>
  </si>
  <si>
    <t>SUB-TOTAL SECTIONS "B" + "C"</t>
  </si>
  <si>
    <t>Canadian to Non-Canadian</t>
  </si>
  <si>
    <t>Non-Canadian to Canadian</t>
  </si>
  <si>
    <t>Story Rights (including OPTION agreements)</t>
  </si>
  <si>
    <t>Audio</t>
  </si>
  <si>
    <t>10.50</t>
  </si>
  <si>
    <t>Digitization Equipment</t>
  </si>
  <si>
    <t>14.22</t>
  </si>
  <si>
    <t>Sponsorships</t>
  </si>
  <si>
    <t>14.50</t>
  </si>
  <si>
    <t>14.60</t>
  </si>
  <si>
    <t>Ancillary products</t>
  </si>
  <si>
    <t>Key Roles</t>
  </si>
  <si>
    <t>Equipment and Materials</t>
  </si>
  <si>
    <t>Administration</t>
  </si>
  <si>
    <t>Key roles</t>
  </si>
  <si>
    <t>TOTAL  "B" - PRODUCTION TEAM LABOUR EXPENSES</t>
  </si>
  <si>
    <t>SECTION "C" - EQUIPMENT AND MATERIALS</t>
  </si>
  <si>
    <t>Administration Labour</t>
  </si>
  <si>
    <t xml:space="preserve">Image Rights </t>
  </si>
  <si>
    <t>Sound Rights</t>
  </si>
  <si>
    <t>Library Fees</t>
  </si>
  <si>
    <t>Other Rights (specify)</t>
  </si>
  <si>
    <t>Consultant</t>
  </si>
  <si>
    <t>System Architect</t>
  </si>
  <si>
    <t>Technical Director</t>
  </si>
  <si>
    <t>Art Director</t>
  </si>
  <si>
    <t>Animation Director</t>
  </si>
  <si>
    <t>Interactive Director</t>
  </si>
  <si>
    <t>04.35</t>
  </si>
  <si>
    <t>Creative Director</t>
  </si>
  <si>
    <t>Total Key Roles</t>
  </si>
  <si>
    <t>Graphic Artist - 3D</t>
  </si>
  <si>
    <t>Graphic Artist - 2D</t>
  </si>
  <si>
    <t>Computer Animation Artist</t>
  </si>
  <si>
    <t>Storyboard Artist</t>
  </si>
  <si>
    <t>Illustrator</t>
  </si>
  <si>
    <t>Assistant Designer</t>
  </si>
  <si>
    <t xml:space="preserve">Other (specify) </t>
  </si>
  <si>
    <t>Senior programmer</t>
  </si>
  <si>
    <t>06.25</t>
  </si>
  <si>
    <t>Total Administration Labour</t>
  </si>
  <si>
    <t>Researcher</t>
  </si>
  <si>
    <t>Writer</t>
  </si>
  <si>
    <t>Content Specialist</t>
  </si>
  <si>
    <t>Interface Specialist</t>
  </si>
  <si>
    <t>Equipment and software must be calculated on a prorata basis for use during the project AND amortized on a staight-line or declining balance basis.</t>
  </si>
  <si>
    <t>Addtl. Equipment (specify)</t>
  </si>
  <si>
    <t>Total Equipment and Materials</t>
  </si>
  <si>
    <t>Costs in this section must be project specific; the company's everyday expenses should be indicated in the CORPORATE OVERHEAD section (line F).</t>
  </si>
  <si>
    <t>Rights cannot be paid to the applicant, co-applicant, parent company or to a related person.</t>
  </si>
  <si>
    <t>You may add lines if more than one person holds the same role.</t>
  </si>
  <si>
    <t>TOTAL  "A" - PRODUCER</t>
  </si>
  <si>
    <t>Graphic Designer</t>
  </si>
  <si>
    <t>Other Labour</t>
  </si>
  <si>
    <t xml:space="preserve">Marketing and Exploitation </t>
  </si>
  <si>
    <t xml:space="preserve"> Promotion and Publicity</t>
  </si>
  <si>
    <t>TOTAL  "D" - MARKETING, EXPLOITATION, PROMOTION AND PUBLICITY</t>
  </si>
  <si>
    <t>Marketing and Exploitation</t>
  </si>
  <si>
    <t>Promotion and Publicity</t>
  </si>
  <si>
    <t>05.30</t>
  </si>
  <si>
    <t>13.01</t>
  </si>
  <si>
    <t>13.02</t>
  </si>
  <si>
    <t>13.03</t>
  </si>
  <si>
    <t>13.04</t>
  </si>
  <si>
    <t>Focus Groups</t>
  </si>
  <si>
    <t>Community Manager</t>
  </si>
  <si>
    <t xml:space="preserve">Marketing Director </t>
  </si>
  <si>
    <t>Media Relations</t>
  </si>
  <si>
    <t>Servers</t>
  </si>
  <si>
    <t>Software for Exploitation</t>
  </si>
  <si>
    <t>13.11</t>
  </si>
  <si>
    <t>Labour for Maintenance</t>
  </si>
  <si>
    <t>Sales Specialist</t>
  </si>
  <si>
    <t>Photography</t>
  </si>
  <si>
    <t xml:space="preserve">Digital Advertising </t>
  </si>
  <si>
    <t>14.21</t>
  </si>
  <si>
    <t>Trailers</t>
  </si>
  <si>
    <t>Registration to Conferences</t>
  </si>
  <si>
    <t>14.61</t>
  </si>
  <si>
    <t>14.62</t>
  </si>
  <si>
    <t>14.63</t>
  </si>
  <si>
    <t>14.64</t>
  </si>
  <si>
    <t>Exhibition Kiosk</t>
  </si>
  <si>
    <t>Transportation to Conferences</t>
  </si>
  <si>
    <t>Accomodations at Conferences</t>
  </si>
  <si>
    <t>Per Diem for Staff at Conferences</t>
  </si>
  <si>
    <t>Total Promotion and Publicity</t>
  </si>
  <si>
    <t>Insurance</t>
  </si>
  <si>
    <t xml:space="preserve">Total Marketing and Exploitation </t>
  </si>
  <si>
    <t>SECTION "D" - MARKETING, EXPLOITATION, PROMOTION AND PUBLICITY</t>
  </si>
  <si>
    <t>Production Company:</t>
  </si>
  <si>
    <t>Producer(s):</t>
  </si>
  <si>
    <t>SECTION "A" - PRODUCER</t>
  </si>
  <si>
    <t>Total Audio  /Video Labour</t>
  </si>
  <si>
    <t>Audio / Video Labour</t>
  </si>
  <si>
    <t>If the person indicated at account 04.05 is a shareholder of the applicant, co-applicant or parent company, his or her salary as project manager or project leader must be moved above, at line 01.05.</t>
  </si>
  <si>
    <t>Explanation of Variances</t>
  </si>
  <si>
    <t>EXPLANATION OF VARIANCE AND / OR CHANGE</t>
  </si>
  <si>
    <t>Summary</t>
  </si>
  <si>
    <t>Audio / Video Equipment and Materials</t>
  </si>
  <si>
    <t>Production Administration</t>
  </si>
  <si>
    <t>Producer's Signature</t>
  </si>
  <si>
    <t>Performers / Actresses / Actors (specify)</t>
  </si>
  <si>
    <t>INTERNATIONAL COPRODUCTION, IF APPLICABLE</t>
  </si>
  <si>
    <t>Foreign Coproducer(s): indicate name(s) and country</t>
  </si>
  <si>
    <t>Allocation &amp; Origin Detail</t>
  </si>
  <si>
    <t xml:space="preserve">Foreign Coproducer(s): </t>
  </si>
  <si>
    <t>Date  ( YYYY / MM / DD )</t>
  </si>
  <si>
    <t>In the case of treaty co-productions, the total funding must be the total final Canadian costs (whether or not it matches the original production estimate).</t>
  </si>
  <si>
    <t>FINAL COST SUMMARY</t>
  </si>
  <si>
    <t>Date of Final Cost Report :</t>
  </si>
  <si>
    <t>Total Canadian Final Financing ($) :</t>
  </si>
  <si>
    <r>
      <t xml:space="preserve">Final Cost Report Amount ($) :
</t>
    </r>
    <r>
      <rPr>
        <sz val="10"/>
        <rFont val="Arial"/>
        <family val="2"/>
      </rPr>
      <t>(must equal total final financing)</t>
    </r>
  </si>
  <si>
    <t xml:space="preserve">( YYYY / MM / DD ) </t>
  </si>
  <si>
    <t>FINANCING</t>
  </si>
  <si>
    <t>CMF Program</t>
  </si>
  <si>
    <t>Application Number</t>
  </si>
  <si>
    <t>Amount ($)</t>
  </si>
  <si>
    <t>Total - CMF Contribution :</t>
  </si>
  <si>
    <r>
      <t>B. Funding Agencies</t>
    </r>
    <r>
      <rPr>
        <sz val="10"/>
        <rFont val="Arial"/>
        <family val="2"/>
      </rPr>
      <t xml:space="preserve"> - Provide details</t>
    </r>
  </si>
  <si>
    <t xml:space="preserve">Name or Type of Funding Agency </t>
  </si>
  <si>
    <t>Specify :</t>
  </si>
  <si>
    <t>Tax Credits</t>
  </si>
  <si>
    <t>Provincial (specify province) :</t>
  </si>
  <si>
    <t>Federal (specify) :</t>
  </si>
  <si>
    <t>C. Other Financiers</t>
  </si>
  <si>
    <t>Other types of financiers :</t>
  </si>
  <si>
    <t>Name of the Participant</t>
  </si>
  <si>
    <t>Type of Contribution</t>
  </si>
  <si>
    <t>Producer's Investment</t>
  </si>
  <si>
    <t xml:space="preserve">Distributor(s) (if applicable) </t>
  </si>
  <si>
    <t xml:space="preserve">Publisher (s) (if applicable) </t>
  </si>
  <si>
    <t>Licence Fee</t>
  </si>
  <si>
    <t>Other Financing (specify) :</t>
  </si>
  <si>
    <t>Foreign Participants in the Canadian Financial Structure :</t>
  </si>
  <si>
    <t>Total - Other Financiers :</t>
  </si>
  <si>
    <t>D. Total of the Canadian Financial Structure (Sections A+B+C)</t>
  </si>
  <si>
    <t>E. Foreign Financial Structure (in case of coproduction only)</t>
  </si>
  <si>
    <t>Total of the  Foreign Financial Structure :</t>
  </si>
  <si>
    <t>Grand Total of the Production (Sections D+E) :</t>
  </si>
  <si>
    <t>TOTAL GOVERNMENT ASSISTANCE</t>
  </si>
  <si>
    <t>Government Assistance Sources</t>
  </si>
  <si>
    <t>Type of Assistance</t>
  </si>
  <si>
    <r>
      <t xml:space="preserve">Amount of Assistance
</t>
    </r>
    <r>
      <rPr>
        <sz val="10"/>
        <rFont val="Arial"/>
        <family val="2"/>
      </rPr>
      <t>(in $ Cdn)</t>
    </r>
  </si>
  <si>
    <t>% Total of Government Assistance</t>
  </si>
  <si>
    <t xml:space="preserve">Please enter below any other sources of government assistance received </t>
  </si>
  <si>
    <t xml:space="preserve">Federal Tax Credits (100% estimated/received) </t>
  </si>
  <si>
    <t xml:space="preserve">Provincial Tax Credits (100% estimated/received) </t>
  </si>
  <si>
    <t>Total Government Assistance :</t>
  </si>
  <si>
    <r>
      <t xml:space="preserve"> </t>
    </r>
    <r>
      <rPr>
        <b/>
        <sz val="10"/>
        <rFont val="Arial"/>
        <family val="2"/>
      </rPr>
      <t xml:space="preserve">Signature : </t>
    </r>
  </si>
  <si>
    <t xml:space="preserve">         </t>
  </si>
  <si>
    <t>Name :</t>
  </si>
  <si>
    <t xml:space="preserve">I am duly authorized            </t>
  </si>
  <si>
    <t xml:space="preserve"> Please Print      </t>
  </si>
  <si>
    <t xml:space="preserve">Title : </t>
  </si>
  <si>
    <t xml:space="preserve">Date : </t>
  </si>
  <si>
    <t xml:space="preserve">                  </t>
  </si>
  <si>
    <t>(YYYY / MM / DD)</t>
  </si>
  <si>
    <t>Summary of Financiers AND Total Government Funding</t>
  </si>
  <si>
    <r>
      <rPr>
        <b/>
        <sz val="9"/>
        <rFont val="Arial"/>
        <family val="2"/>
      </rPr>
      <t>Note:</t>
    </r>
    <r>
      <rPr>
        <sz val="9"/>
        <rFont val="Arial"/>
        <family val="2"/>
      </rPr>
      <t xml:space="preserve"> 75% of expenses must be of Canadian origin.</t>
    </r>
  </si>
  <si>
    <t>SELECT COST ALLOCATION /
COST ORIGIN CHANGE</t>
  </si>
  <si>
    <t>Project Manager or Project Leader (non shareholder only)</t>
  </si>
  <si>
    <t>Production Coordinator</t>
  </si>
  <si>
    <t>Accountant / Bookkeeper - for the project only</t>
  </si>
  <si>
    <t>Total Other Labour</t>
  </si>
  <si>
    <r>
      <t xml:space="preserve">Stock Footage - Audio / Music </t>
    </r>
    <r>
      <rPr>
        <sz val="8"/>
        <rFont val="Arial"/>
        <family val="2"/>
      </rPr>
      <t>(Transfers)</t>
    </r>
  </si>
  <si>
    <r>
      <t xml:space="preserve">Stock Footage - Picture </t>
    </r>
    <r>
      <rPr>
        <sz val="8"/>
        <rFont val="Arial"/>
        <family val="2"/>
      </rPr>
      <t>(Transfers)</t>
    </r>
  </si>
  <si>
    <t>Total Audio / Video Equipment and Materials</t>
  </si>
  <si>
    <t>Media Advertising</t>
  </si>
  <si>
    <t>Consult CMF's Business Policies for the accounting and reporting requirements.</t>
  </si>
  <si>
    <r>
      <rPr>
        <b/>
        <sz val="10"/>
        <rFont val="Arial"/>
        <family val="2"/>
      </rPr>
      <t xml:space="preserve">NOTE: </t>
    </r>
    <r>
      <rPr>
        <sz val="10"/>
        <rFont val="Arial"/>
        <family val="2"/>
      </rPr>
      <t xml:space="preserve">The final funding total must match the final cost report total (whether or not it matches the original production estimate). </t>
    </r>
  </si>
  <si>
    <r>
      <rPr>
        <b/>
        <sz val="10"/>
        <rFont val="Arial"/>
        <family val="2"/>
      </rPr>
      <t xml:space="preserve">NOTE : </t>
    </r>
    <r>
      <rPr>
        <sz val="10"/>
        <rFont val="Arial"/>
        <family val="2"/>
      </rPr>
      <t xml:space="preserve">"Total government assistance" means all assistance from the federal, provincial, territorial or municipal governments, the determination of which takes into account the amount of funding set out in Schedule C of the Treasury Board Directive on Transfer Payments, as subsequently amended.  </t>
    </r>
    <r>
      <rPr>
        <u/>
        <sz val="10"/>
        <rFont val="Arial"/>
        <family val="2"/>
      </rPr>
      <t>For greater clarity, please include below all government assistance received for this project, whether or not this financial support was reinvested, in whole or in part, in the financial structure of the project listed above.</t>
    </r>
    <r>
      <rPr>
        <sz val="10"/>
        <rFont val="Arial"/>
        <family val="2"/>
      </rPr>
      <t xml:space="preserve">  </t>
    </r>
    <r>
      <rPr>
        <u/>
        <sz val="10"/>
        <rFont val="Arial"/>
        <family val="2"/>
      </rPr>
      <t>**Please note that all CMF support must be included in this form*.</t>
    </r>
  </si>
  <si>
    <r>
      <rPr>
        <b/>
        <sz val="9"/>
        <rFont val="Arial"/>
        <family val="2"/>
      </rPr>
      <t>At final cost, contingencies must be at $0</t>
    </r>
    <r>
      <rPr>
        <sz val="9"/>
        <rFont val="Arial"/>
        <family val="2"/>
      </rPr>
      <t>. Unforeseen expenses that have been incurred must be allocated to the above items. At final cost, if contingencies were not spent, they must remain at $0 and the total final costs will be less than the total budget.</t>
    </r>
  </si>
  <si>
    <t>-</t>
  </si>
  <si>
    <t>Instructions</t>
  </si>
  <si>
    <t>•</t>
  </si>
  <si>
    <t xml:space="preserve">The "Summary Page" and "Allocation &amp; Origin" tabs are locked.  These tabs will be automatically filled as per the information entered in the "Cost Detail" tab. </t>
  </si>
  <si>
    <t>If the project is an international co-production:</t>
  </si>
  <si>
    <t>Project Title and CMF Number:</t>
  </si>
  <si>
    <t>GRAND TOTAL:</t>
  </si>
  <si>
    <t>GRAND TOTAL INTERNATIONAL COPRODUCTION:</t>
  </si>
  <si>
    <t xml:space="preserve"> TOTAL INTERNATIONAL COPRODUCTION:</t>
  </si>
  <si>
    <t>No cost</t>
  </si>
  <si>
    <t>Not budgeted</t>
  </si>
  <si>
    <t>TOTAL COSTS (CAD)</t>
  </si>
  <si>
    <t>VARIANCE (CAD)</t>
  </si>
  <si>
    <t>INTERNATIONAL COPRODUCTION, IF APPLICABLE (See instructions)</t>
  </si>
  <si>
    <t xml:space="preserve"> GRAND CANADIAN TOTAL:</t>
  </si>
  <si>
    <t xml:space="preserve"> BUDGET (CAD)</t>
  </si>
  <si>
    <t>BUDGET (CAD)</t>
  </si>
  <si>
    <t>Start by filling in the "Cost Detail" tab. Information entered in this tab will be automatically distributed to other tabs.</t>
  </si>
  <si>
    <t>Please submit the cost report for each foreign co-producer separately, making sure to indicate their respective exchange rates.</t>
  </si>
  <si>
    <t>Please consider the environment before printing.</t>
  </si>
  <si>
    <r>
      <t xml:space="preserve">Pay attention to the error messages that may appear in </t>
    </r>
    <r>
      <rPr>
        <b/>
        <sz val="10"/>
        <color rgb="FFFF0000"/>
        <rFont val="Arial"/>
        <family val="2"/>
      </rPr>
      <t>red</t>
    </r>
    <r>
      <rPr>
        <sz val="10"/>
        <rFont val="Arial"/>
        <family val="2"/>
      </rPr>
      <t>.</t>
    </r>
  </si>
  <si>
    <t>Cost Detail</t>
  </si>
  <si>
    <t>Make sure that the totals of the sub-sections in which lines have been added to include the amounts of the new lines added.</t>
  </si>
  <si>
    <t>Although locked, these tabs allow you to add a signature and a date.</t>
  </si>
  <si>
    <t>Please do not delete or hide lines or columns in any tab.</t>
  </si>
  <si>
    <t>Also enter the amounts in Canadian currency in the appropriate yellow cells of the International Coproduction section in the "Cost Detail" tab.</t>
  </si>
  <si>
    <t>PLEASE ENTER DATA ONLY IN THE YELLOW CELLS - ALL AMOUNTS BEFORE TAXES - ENTER WHOLE NUMBERS</t>
  </si>
  <si>
    <r>
      <t>Corporate Overhead cannot exceed 10% of the total of B+C sections of the</t>
    </r>
    <r>
      <rPr>
        <b/>
        <sz val="9"/>
        <rFont val="Arial"/>
        <family val="2"/>
      </rPr>
      <t xml:space="preserve"> final budget approved at contract</t>
    </r>
    <r>
      <rPr>
        <sz val="9"/>
        <rFont val="Arial"/>
        <family val="2"/>
      </rPr>
      <t>.</t>
    </r>
  </si>
  <si>
    <r>
      <t>Cannot exceed 10% of the total of B+C sections of the</t>
    </r>
    <r>
      <rPr>
        <b/>
        <sz val="9"/>
        <rFont val="Arial"/>
        <family val="2"/>
      </rPr>
      <t xml:space="preserve"> final budget approved at contract</t>
    </r>
    <r>
      <rPr>
        <sz val="9"/>
        <rFont val="Arial"/>
        <family val="2"/>
      </rPr>
      <t xml:space="preserve"> if the person is a shareholder of the applicant, co-applicant or parent company.</t>
    </r>
  </si>
  <si>
    <r>
      <t xml:space="preserve">Total Non-Canadian Final Financing ($) :                           </t>
    </r>
    <r>
      <rPr>
        <sz val="10"/>
        <rFont val="Arial"/>
        <family val="2"/>
      </rPr>
      <t>(For international coproductions only)</t>
    </r>
  </si>
  <si>
    <t xml:space="preserve">The "Summary Page", "Allocation and Origin" and "Summary of Financiers &amp; Total Government Funding" tabs require signatures.  </t>
  </si>
  <si>
    <t>Interactive Digital Media</t>
  </si>
  <si>
    <t>Interactive or Game Designer (Designer)</t>
  </si>
  <si>
    <r>
      <t xml:space="preserve">A. CMF Contribution </t>
    </r>
    <r>
      <rPr>
        <sz val="10"/>
        <rFont val="Arial"/>
        <family val="2"/>
      </rPr>
      <t>- Indicate the name of the CMF program and the application number</t>
    </r>
  </si>
  <si>
    <t>Total CMF Contribution</t>
  </si>
  <si>
    <t>06.30</t>
  </si>
  <si>
    <t>Porting</t>
  </si>
  <si>
    <t>Localization / Translation / Versioning</t>
  </si>
  <si>
    <t>Expenses allowed before launch and up to a maximum of three (3) months after launch.</t>
  </si>
  <si>
    <t xml:space="preserve">  GRAND CANADIAN TOTAL:</t>
  </si>
  <si>
    <t>PORTING AND LOCALIZATION COSTS INCLUDED IN B+C</t>
  </si>
  <si>
    <t>GRAND CANADIAN TOTAL:</t>
  </si>
  <si>
    <t>GRAND TOTAL :</t>
  </si>
  <si>
    <t>Total - Funding Agencies :</t>
  </si>
  <si>
    <t>Iteration Cost Report 2025-2026</t>
  </si>
  <si>
    <t>Audit - Engagement review or audit</t>
  </si>
  <si>
    <t xml:space="preserve">Only actual, verifiable expenses incurred and/or paid by the applicant are eligible. </t>
  </si>
  <si>
    <t>© 2017-2025 Telefilm Canada</t>
  </si>
  <si>
    <t>This cost report contains formulas. If you need to add lines to the "Cost Detail" tab, be sure to copy and paste an entire line to a new line to retain all the formulas in columns A to AB.</t>
  </si>
  <si>
    <t>This cost report contains formulas. If you need to add lines, be sure to copy and paste an entire line to a new line to retain all the formulas in columns A to AB.</t>
  </si>
  <si>
    <t>If you are unable to add a signature directly in Excel, please submit these pages in PDF format, dated and signed, in addition to submitting the entire cost report in Excel format.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</si>
</sst>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2" formatCode="_ * #,##0_)\ &quot;$&quot;_ ;_ * \(#,##0\)\ &quot;$&quot;_ ;_ * &quot;-&quot;_)\ &quot;$&quot;_ ;_ @_ "/>
    <numFmt numFmtId="44" formatCode="_ * #,##0.00_)\ &quot;$&quot;_ ;_ * \(#,##0.00\)\ &quot;$&quot;_ ;_ * &quot;-&quot;??_)\ &quot;$&quot;_ ;_ @_ "/>
    <numFmt numFmtId="164" formatCode="00"/>
    <numFmt numFmtId="165" formatCode="_-* #,##0_-;* \(#,##0\)_-;_-* &quot;-&quot;_-;_-@_-"/>
    <numFmt numFmtId="166" formatCode="00.00"/>
    <numFmt numFmtId="167" formatCode="[$-1009]mmmm\ d\,\ yyyy;@"/>
    <numFmt numFmtId="168" formatCode="[$$-1009]#,##0"/>
    <numFmt numFmtId="169" formatCode="#,##0\ [$$-C0C]"/>
    <numFmt numFmtId="170" formatCode="_ * #,##0.0_)\ &quot;$&quot;_ ;_ * \(#,##0.0\)\ &quot;$&quot;_ ;_ * &quot;-&quot;??_)\ &quot;$&quot;_ ;_ @_ "/>
  </numFmts>
  <fonts count="26" x14ac:knownFonts="1">
    <font>
      <sz val="10"/>
      <name val="Arial"/>
    </font>
    <font>
      <sz val="10"/>
      <name val="Arial"/>
      <family val="2"/>
    </font>
    <font>
      <sz val="10"/>
      <name val="Arial"/>
      <family val="2"/>
    </font>
    <font>
      <b/>
      <sz val="9"/>
      <color indexed="10"/>
      <name val="Arial"/>
      <family val="2"/>
    </font>
    <font>
      <sz val="9"/>
      <name val="Arial"/>
      <family val="2"/>
    </font>
    <font>
      <sz val="8"/>
      <name val="Arial"/>
      <family val="2"/>
    </font>
    <font>
      <b/>
      <sz val="8"/>
      <name val="Arial"/>
      <family val="2"/>
    </font>
    <font>
      <b/>
      <i/>
      <sz val="10"/>
      <name val="Arial"/>
      <family val="2"/>
    </font>
    <font>
      <b/>
      <i/>
      <sz val="8"/>
      <name val="Arial"/>
      <family val="2"/>
    </font>
    <font>
      <b/>
      <sz val="9"/>
      <name val="Arial"/>
      <family val="2"/>
    </font>
    <font>
      <b/>
      <sz val="10"/>
      <name val="Arial"/>
      <family val="2"/>
    </font>
    <font>
      <b/>
      <i/>
      <sz val="12"/>
      <name val="Arial"/>
      <family val="2"/>
    </font>
    <font>
      <sz val="8"/>
      <color indexed="10"/>
      <name val="Arial"/>
      <family val="2"/>
    </font>
    <font>
      <b/>
      <i/>
      <sz val="9"/>
      <name val="Arial"/>
      <family val="2"/>
    </font>
    <font>
      <b/>
      <sz val="8"/>
      <color rgb="FFFF0000"/>
      <name val="Arial"/>
      <family val="2"/>
    </font>
    <font>
      <b/>
      <sz val="14"/>
      <name val="Arial"/>
      <family val="2"/>
    </font>
    <font>
      <u/>
      <sz val="9"/>
      <name val="Arial"/>
      <family val="2"/>
    </font>
    <font>
      <b/>
      <u/>
      <sz val="10"/>
      <name val="Arial"/>
      <family val="2"/>
    </font>
    <font>
      <i/>
      <sz val="10"/>
      <color theme="1" tint="0.34998626667073579"/>
      <name val="Arial"/>
      <family val="2"/>
    </font>
    <font>
      <u/>
      <sz val="10"/>
      <name val="Arial"/>
      <family val="2"/>
    </font>
    <font>
      <sz val="10"/>
      <name val="Arial"/>
      <family val="2"/>
    </font>
    <font>
      <b/>
      <sz val="12"/>
      <name val="Arial"/>
      <family val="2"/>
    </font>
    <font>
      <i/>
      <sz val="10"/>
      <name val="Arial"/>
      <family val="2"/>
    </font>
    <font>
      <b/>
      <sz val="10"/>
      <color rgb="FF00B050"/>
      <name val="Arial"/>
      <family val="2"/>
    </font>
    <font>
      <b/>
      <sz val="10"/>
      <color rgb="FFFF0000"/>
      <name val="Arial"/>
      <family val="2"/>
    </font>
    <font>
      <sz val="10"/>
      <color rgb="FF4C4C4C"/>
      <name val="Arial"/>
      <family val="2"/>
    </font>
  </fonts>
  <fills count="13">
    <fill>
      <patternFill patternType="none"/>
    </fill>
    <fill>
      <patternFill patternType="gray125"/>
    </fill>
    <fill>
      <patternFill patternType="solid">
        <fgColor indexed="22"/>
        <bgColor indexed="64"/>
      </patternFill>
    </fill>
    <fill>
      <patternFill patternType="solid">
        <fgColor rgb="FFD5FF18"/>
        <bgColor indexed="64"/>
      </patternFill>
    </fill>
    <fill>
      <patternFill patternType="solid">
        <fgColor theme="0" tint="-0.14999847407452621"/>
        <bgColor indexed="64"/>
      </patternFill>
    </fill>
    <fill>
      <patternFill patternType="solid">
        <fgColor rgb="FFFF2C79"/>
        <bgColor indexed="64"/>
      </patternFill>
    </fill>
    <fill>
      <patternFill patternType="solid">
        <fgColor rgb="FFFFFF99"/>
        <bgColor indexed="64"/>
      </patternFill>
    </fill>
    <fill>
      <patternFill patternType="solid">
        <fgColor rgb="FFD5FF7C"/>
        <bgColor indexed="64"/>
      </patternFill>
    </fill>
    <fill>
      <patternFill patternType="solid">
        <fgColor rgb="FFD5FF04"/>
        <bgColor indexed="64"/>
      </patternFill>
    </fill>
    <fill>
      <patternFill patternType="solid">
        <fgColor rgb="FFF7D1E1"/>
        <bgColor indexed="64"/>
      </patternFill>
    </fill>
    <fill>
      <patternFill patternType="solid">
        <fgColor indexed="43"/>
        <bgColor indexed="64"/>
      </patternFill>
    </fill>
    <fill>
      <patternFill patternType="solid">
        <fgColor rgb="FFCCFFFF"/>
        <bgColor indexed="64"/>
      </patternFill>
    </fill>
    <fill>
      <patternFill patternType="solid">
        <fgColor theme="0" tint="-4.9989318521683403E-2"/>
        <bgColor indexed="64"/>
      </patternFill>
    </fill>
  </fills>
  <borders count="1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double">
        <color indexed="64"/>
      </bottom>
      <diagonal/>
    </border>
    <border>
      <left style="thin">
        <color indexed="64"/>
      </left>
      <right/>
      <top/>
      <bottom/>
      <diagonal/>
    </border>
    <border>
      <left/>
      <right/>
      <top style="double">
        <color indexed="64"/>
      </top>
      <bottom/>
      <diagonal/>
    </border>
    <border>
      <left style="medium">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thin">
        <color indexed="64"/>
      </right>
      <top/>
      <bottom/>
      <diagonal/>
    </border>
    <border>
      <left/>
      <right style="medium">
        <color indexed="64"/>
      </right>
      <top/>
      <bottom/>
      <diagonal/>
    </border>
    <border>
      <left style="thin">
        <color indexed="64"/>
      </left>
      <right/>
      <top/>
      <bottom style="hair">
        <color indexed="64"/>
      </bottom>
      <diagonal/>
    </border>
    <border>
      <left/>
      <right style="thin">
        <color indexed="64"/>
      </right>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medium">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hair">
        <color indexed="64"/>
      </right>
      <top style="hair">
        <color indexed="64"/>
      </top>
      <bottom/>
      <diagonal/>
    </border>
    <border>
      <left style="hair">
        <color indexed="64"/>
      </left>
      <right/>
      <top style="hair">
        <color indexed="64"/>
      </top>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bottom style="medium">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top style="hair">
        <color indexed="64"/>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44" fontId="20" fillId="0" borderId="0" applyFont="0" applyFill="0" applyBorder="0" applyAlignment="0" applyProtection="0"/>
  </cellStyleXfs>
  <cellXfs count="583">
    <xf numFmtId="0" fontId="0" fillId="0" borderId="0" xfId="0"/>
    <xf numFmtId="0" fontId="4" fillId="0" borderId="0" xfId="0" applyFont="1"/>
    <xf numFmtId="0" fontId="5" fillId="0" borderId="1" xfId="0" applyFont="1" applyBorder="1" applyAlignment="1">
      <alignment horizontal="center" vertical="center"/>
    </xf>
    <xf numFmtId="3" fontId="5" fillId="0" borderId="1" xfId="0" applyNumberFormat="1" applyFont="1" applyBorder="1" applyAlignment="1">
      <alignment horizontal="center" vertical="center"/>
    </xf>
    <xf numFmtId="3" fontId="6" fillId="0" borderId="1" xfId="0" applyNumberFormat="1" applyFont="1" applyBorder="1" applyAlignment="1">
      <alignment horizontal="center" vertical="center"/>
    </xf>
    <xf numFmtId="0" fontId="7" fillId="0" borderId="0" xfId="0" applyFont="1" applyAlignment="1">
      <alignment vertical="center"/>
    </xf>
    <xf numFmtId="0" fontId="2" fillId="0" borderId="0" xfId="0" applyFont="1" applyAlignment="1">
      <alignment vertical="center"/>
    </xf>
    <xf numFmtId="0" fontId="2" fillId="0" borderId="0" xfId="0" applyFont="1"/>
    <xf numFmtId="0" fontId="8" fillId="0" borderId="0" xfId="0" applyFont="1" applyAlignment="1">
      <alignment vertical="center"/>
    </xf>
    <xf numFmtId="0" fontId="5" fillId="0" borderId="0" xfId="0" applyFont="1" applyAlignment="1">
      <alignment vertical="center"/>
    </xf>
    <xf numFmtId="0" fontId="5" fillId="0" borderId="0" xfId="0" applyFont="1"/>
    <xf numFmtId="0" fontId="5" fillId="0" borderId="0" xfId="0" applyFont="1" applyAlignment="1">
      <alignment horizontal="center"/>
    </xf>
    <xf numFmtId="3" fontId="5" fillId="0" borderId="2" xfId="0" applyNumberFormat="1" applyFont="1" applyBorder="1" applyAlignment="1">
      <alignment horizontal="center" vertical="center"/>
    </xf>
    <xf numFmtId="3" fontId="6" fillId="0" borderId="2" xfId="0" applyNumberFormat="1" applyFont="1" applyBorder="1" applyAlignment="1">
      <alignment horizontal="center" vertical="center"/>
    </xf>
    <xf numFmtId="0" fontId="5" fillId="0" borderId="3" xfId="0" applyFont="1" applyBorder="1" applyAlignment="1">
      <alignment horizontal="center" vertical="center"/>
    </xf>
    <xf numFmtId="3" fontId="5" fillId="0" borderId="3" xfId="0" applyNumberFormat="1" applyFont="1" applyBorder="1" applyAlignment="1">
      <alignment horizontal="center" vertical="center"/>
    </xf>
    <xf numFmtId="3" fontId="6" fillId="0" borderId="3" xfId="0" applyNumberFormat="1" applyFont="1" applyBorder="1" applyAlignment="1">
      <alignment horizontal="center" vertical="center"/>
    </xf>
    <xf numFmtId="0" fontId="5" fillId="0" borderId="4" xfId="0" applyFont="1" applyBorder="1" applyAlignment="1">
      <alignment horizontal="center" vertical="center"/>
    </xf>
    <xf numFmtId="3" fontId="5" fillId="0" borderId="4" xfId="0" applyNumberFormat="1" applyFont="1" applyBorder="1" applyAlignment="1">
      <alignment horizontal="center" vertical="center"/>
    </xf>
    <xf numFmtId="3" fontId="6" fillId="0" borderId="4" xfId="0" applyNumberFormat="1" applyFont="1" applyBorder="1" applyAlignment="1">
      <alignment horizontal="center" vertical="center"/>
    </xf>
    <xf numFmtId="0" fontId="10" fillId="0" borderId="0" xfId="0" applyFont="1"/>
    <xf numFmtId="165" fontId="4" fillId="0" borderId="0" xfId="0" applyNumberFormat="1" applyFont="1" applyAlignment="1">
      <alignment vertical="center"/>
    </xf>
    <xf numFmtId="165" fontId="4" fillId="0" borderId="0" xfId="0" applyNumberFormat="1" applyFont="1" applyAlignment="1">
      <alignment horizontal="right" vertical="center"/>
    </xf>
    <xf numFmtId="2" fontId="4" fillId="0" borderId="0" xfId="0" applyNumberFormat="1" applyFont="1" applyAlignment="1">
      <alignment horizontal="center"/>
    </xf>
    <xf numFmtId="164" fontId="9" fillId="0" borderId="1" xfId="0" applyNumberFormat="1" applyFont="1" applyBorder="1" applyAlignment="1">
      <alignment horizontal="center"/>
    </xf>
    <xf numFmtId="0" fontId="10" fillId="0" borderId="0" xfId="0" applyFont="1" applyAlignment="1">
      <alignment vertical="center"/>
    </xf>
    <xf numFmtId="166" fontId="4" fillId="0" borderId="1" xfId="0" applyNumberFormat="1" applyFont="1" applyBorder="1" applyAlignment="1">
      <alignment horizontal="center"/>
    </xf>
    <xf numFmtId="0" fontId="4" fillId="0" borderId="1" xfId="0" applyFont="1" applyBorder="1"/>
    <xf numFmtId="165" fontId="4" fillId="0" borderId="1" xfId="0" applyNumberFormat="1" applyFont="1" applyBorder="1" applyAlignment="1">
      <alignment horizontal="right" vertical="center"/>
    </xf>
    <xf numFmtId="0" fontId="9" fillId="0" borderId="1" xfId="0" applyFont="1" applyBorder="1"/>
    <xf numFmtId="165" fontId="9" fillId="0" borderId="1" xfId="0" applyNumberFormat="1" applyFont="1" applyBorder="1" applyAlignment="1">
      <alignment horizontal="right" vertical="center"/>
    </xf>
    <xf numFmtId="165" fontId="4" fillId="0" borderId="0" xfId="0" applyNumberFormat="1" applyFont="1" applyAlignment="1">
      <alignment horizontal="center" vertical="center"/>
    </xf>
    <xf numFmtId="165" fontId="4" fillId="0" borderId="0" xfId="0" applyNumberFormat="1" applyFont="1"/>
    <xf numFmtId="165" fontId="4" fillId="0" borderId="0" xfId="0" applyNumberFormat="1" applyFont="1" applyAlignment="1">
      <alignment horizontal="right"/>
    </xf>
    <xf numFmtId="2" fontId="4" fillId="0" borderId="1" xfId="0" applyNumberFormat="1" applyFont="1" applyBorder="1" applyAlignment="1">
      <alignment horizontal="center"/>
    </xf>
    <xf numFmtId="2" fontId="9" fillId="0" borderId="1" xfId="0" applyNumberFormat="1" applyFont="1" applyBorder="1" applyAlignment="1">
      <alignment horizontal="center"/>
    </xf>
    <xf numFmtId="165" fontId="4" fillId="0" borderId="1" xfId="0" applyNumberFormat="1" applyFont="1" applyBorder="1" applyAlignment="1">
      <alignment horizontal="right"/>
    </xf>
    <xf numFmtId="2" fontId="4" fillId="0" borderId="0" xfId="0" applyNumberFormat="1" applyFont="1"/>
    <xf numFmtId="0" fontId="4" fillId="0" borderId="0" xfId="0" applyFont="1" applyAlignment="1">
      <alignment horizontal="left"/>
    </xf>
    <xf numFmtId="0" fontId="3" fillId="0" borderId="0" xfId="0" applyFont="1" applyAlignment="1">
      <alignment horizontal="left" indent="1"/>
    </xf>
    <xf numFmtId="0" fontId="3" fillId="0" borderId="0" xfId="0" applyFont="1"/>
    <xf numFmtId="49" fontId="12" fillId="0" borderId="0" xfId="0" applyNumberFormat="1" applyFont="1" applyProtection="1">
      <protection locked="0"/>
    </xf>
    <xf numFmtId="49" fontId="12" fillId="0" borderId="0" xfId="0" applyNumberFormat="1" applyFont="1" applyAlignment="1" applyProtection="1">
      <alignment horizontal="right"/>
      <protection locked="0"/>
    </xf>
    <xf numFmtId="3" fontId="5" fillId="0" borderId="0" xfId="0" applyNumberFormat="1" applyFont="1" applyAlignment="1">
      <alignment horizontal="center" vertical="center"/>
    </xf>
    <xf numFmtId="165" fontId="9" fillId="0" borderId="0" xfId="0" applyNumberFormat="1" applyFont="1" applyAlignment="1">
      <alignment horizontal="right" vertical="center"/>
    </xf>
    <xf numFmtId="165" fontId="9" fillId="0" borderId="5" xfId="0" applyNumberFormat="1" applyFont="1" applyBorder="1"/>
    <xf numFmtId="0" fontId="4" fillId="0" borderId="6" xfId="0" applyFont="1" applyBorder="1"/>
    <xf numFmtId="0" fontId="9" fillId="0" borderId="6" xfId="0" applyFont="1" applyBorder="1"/>
    <xf numFmtId="165" fontId="9" fillId="0" borderId="2" xfId="0" applyNumberFormat="1" applyFont="1" applyBorder="1" applyAlignment="1">
      <alignment horizontal="right" vertical="center"/>
    </xf>
    <xf numFmtId="0" fontId="13" fillId="0" borderId="0" xfId="0" applyFont="1" applyAlignment="1">
      <alignment vertical="center"/>
    </xf>
    <xf numFmtId="0" fontId="9" fillId="0" borderId="0" xfId="0" applyFont="1"/>
    <xf numFmtId="0" fontId="6" fillId="0" borderId="1" xfId="0" applyFont="1" applyBorder="1" applyAlignment="1">
      <alignment horizontal="left" vertical="center"/>
    </xf>
    <xf numFmtId="2" fontId="10" fillId="0" borderId="15" xfId="0" applyNumberFormat="1" applyFont="1" applyBorder="1"/>
    <xf numFmtId="2" fontId="10" fillId="0" borderId="16" xfId="0" applyNumberFormat="1" applyFont="1" applyBorder="1"/>
    <xf numFmtId="165" fontId="10" fillId="0" borderId="17" xfId="0" applyNumberFormat="1" applyFont="1" applyBorder="1" applyAlignment="1">
      <alignment horizontal="right" vertical="center"/>
    </xf>
    <xf numFmtId="165" fontId="10" fillId="0" borderId="19" xfId="0" applyNumberFormat="1" applyFont="1" applyBorder="1" applyAlignment="1">
      <alignment horizontal="right" vertical="center"/>
    </xf>
    <xf numFmtId="165" fontId="5" fillId="0" borderId="5" xfId="0" applyNumberFormat="1" applyFont="1" applyBorder="1" applyAlignment="1">
      <alignment vertical="center"/>
    </xf>
    <xf numFmtId="165" fontId="6" fillId="0" borderId="5" xfId="0" applyNumberFormat="1" applyFont="1" applyBorder="1" applyAlignment="1">
      <alignment horizontal="right" vertical="center"/>
    </xf>
    <xf numFmtId="165" fontId="5" fillId="0" borderId="0" xfId="0" applyNumberFormat="1" applyFont="1" applyAlignment="1">
      <alignment horizontal="left" vertical="center"/>
    </xf>
    <xf numFmtId="0" fontId="5" fillId="0" borderId="0" xfId="0" applyFont="1" applyAlignment="1">
      <alignment horizontal="left" vertical="center"/>
    </xf>
    <xf numFmtId="165" fontId="5" fillId="0" borderId="0" xfId="0" applyNumberFormat="1" applyFont="1" applyAlignment="1">
      <alignment horizontal="right" vertical="center"/>
    </xf>
    <xf numFmtId="0" fontId="4" fillId="0" borderId="0" xfId="0" applyFont="1" applyProtection="1">
      <protection locked="0"/>
    </xf>
    <xf numFmtId="0" fontId="4" fillId="0" borderId="0" xfId="0" applyFont="1" applyAlignment="1" applyProtection="1">
      <alignment horizontal="left"/>
      <protection locked="0"/>
    </xf>
    <xf numFmtId="49" fontId="9" fillId="0" borderId="0" xfId="0" applyNumberFormat="1" applyFont="1" applyAlignment="1">
      <alignment horizontal="left"/>
    </xf>
    <xf numFmtId="38" fontId="9" fillId="0" borderId="0" xfId="0" applyNumberFormat="1" applyFont="1"/>
    <xf numFmtId="49" fontId="2" fillId="0" borderId="1" xfId="0" applyNumberFormat="1" applyFont="1" applyBorder="1" applyAlignment="1" applyProtection="1">
      <alignment horizontal="center"/>
      <protection locked="0"/>
    </xf>
    <xf numFmtId="165" fontId="2" fillId="0" borderId="1" xfId="0" quotePrefix="1" applyNumberFormat="1" applyFont="1" applyBorder="1" applyAlignment="1" applyProtection="1">
      <alignment horizontal="right" wrapText="1"/>
      <protection locked="0"/>
    </xf>
    <xf numFmtId="38" fontId="2" fillId="0" borderId="1" xfId="0" applyNumberFormat="1" applyFont="1" applyBorder="1" applyAlignment="1" applyProtection="1">
      <alignment horizontal="center"/>
      <protection locked="0"/>
    </xf>
    <xf numFmtId="0" fontId="2" fillId="0" borderId="0" xfId="0" applyFont="1" applyProtection="1">
      <protection locked="0"/>
    </xf>
    <xf numFmtId="165" fontId="2" fillId="0" borderId="1" xfId="0" applyNumberFormat="1" applyFont="1" applyBorder="1" applyProtection="1">
      <protection locked="0"/>
    </xf>
    <xf numFmtId="38" fontId="10" fillId="0" borderId="0" xfId="0" applyNumberFormat="1" applyFont="1"/>
    <xf numFmtId="0" fontId="10" fillId="0" borderId="0" xfId="0" applyFont="1" applyAlignment="1">
      <alignment horizontal="right"/>
    </xf>
    <xf numFmtId="164" fontId="5" fillId="0" borderId="1" xfId="0" applyNumberFormat="1" applyFont="1" applyBorder="1" applyAlignment="1">
      <alignment horizontal="center"/>
    </xf>
    <xf numFmtId="0" fontId="5" fillId="0" borderId="1" xfId="0" applyFont="1" applyBorder="1"/>
    <xf numFmtId="165" fontId="5" fillId="0" borderId="1" xfId="0" applyNumberFormat="1" applyFont="1" applyBorder="1" applyAlignment="1">
      <alignment horizontal="right"/>
    </xf>
    <xf numFmtId="165" fontId="5" fillId="0" borderId="22" xfId="0" applyNumberFormat="1" applyFont="1" applyBorder="1" applyAlignment="1">
      <alignment horizontal="right"/>
    </xf>
    <xf numFmtId="164" fontId="6" fillId="0" borderId="0" xfId="0" applyNumberFormat="1" applyFont="1" applyAlignment="1">
      <alignment horizontal="center"/>
    </xf>
    <xf numFmtId="0" fontId="6" fillId="0" borderId="1" xfId="0" applyFont="1" applyBorder="1"/>
    <xf numFmtId="0" fontId="6" fillId="0" borderId="0" xfId="0" applyFont="1"/>
    <xf numFmtId="165" fontId="6" fillId="0" borderId="1" xfId="0" applyNumberFormat="1" applyFont="1" applyBorder="1" applyAlignment="1">
      <alignment horizontal="right"/>
    </xf>
    <xf numFmtId="165" fontId="6" fillId="0" borderId="22" xfId="0" applyNumberFormat="1" applyFont="1" applyBorder="1" applyAlignment="1">
      <alignment horizontal="right"/>
    </xf>
    <xf numFmtId="164" fontId="5" fillId="0" borderId="0" xfId="0" applyNumberFormat="1" applyFont="1" applyAlignment="1">
      <alignment horizontal="center"/>
    </xf>
    <xf numFmtId="165" fontId="6" fillId="0" borderId="5" xfId="0" applyNumberFormat="1" applyFont="1" applyBorder="1"/>
    <xf numFmtId="165" fontId="5" fillId="0" borderId="0" xfId="0" applyNumberFormat="1" applyFont="1"/>
    <xf numFmtId="2" fontId="6" fillId="0" borderId="0" xfId="0" applyNumberFormat="1" applyFont="1" applyAlignment="1">
      <alignment horizontal="center"/>
    </xf>
    <xf numFmtId="2" fontId="5" fillId="0" borderId="0" xfId="0" applyNumberFormat="1" applyFont="1" applyAlignment="1">
      <alignment horizontal="center"/>
    </xf>
    <xf numFmtId="165" fontId="6" fillId="0" borderId="6" xfId="0" applyNumberFormat="1" applyFont="1" applyBorder="1" applyAlignment="1">
      <alignment horizontal="right"/>
    </xf>
    <xf numFmtId="2" fontId="6" fillId="0" borderId="1" xfId="0" applyNumberFormat="1" applyFont="1" applyBorder="1" applyAlignment="1">
      <alignment horizontal="center"/>
    </xf>
    <xf numFmtId="165" fontId="9" fillId="0" borderId="5" xfId="0" applyNumberFormat="1" applyFont="1" applyBorder="1" applyAlignment="1">
      <alignment horizontal="right"/>
    </xf>
    <xf numFmtId="0" fontId="2" fillId="0" borderId="0" xfId="0" applyFont="1" applyAlignment="1">
      <alignment horizontal="left"/>
    </xf>
    <xf numFmtId="165" fontId="5" fillId="0" borderId="6" xfId="0" applyNumberFormat="1" applyFont="1" applyBorder="1" applyAlignment="1">
      <alignment horizontal="right"/>
    </xf>
    <xf numFmtId="0" fontId="6" fillId="0" borderId="0" xfId="0" applyFont="1" applyAlignment="1">
      <alignment vertical="center"/>
    </xf>
    <xf numFmtId="0" fontId="14" fillId="0" borderId="0" xfId="0" applyFont="1" applyAlignment="1">
      <alignment horizontal="right" vertical="center"/>
    </xf>
    <xf numFmtId="49" fontId="11" fillId="0" borderId="0" xfId="0" applyNumberFormat="1" applyFont="1" applyAlignment="1">
      <alignment horizontal="center" vertical="center"/>
    </xf>
    <xf numFmtId="165" fontId="5" fillId="0" borderId="1" xfId="0" applyNumberFormat="1" applyFont="1" applyBorder="1" applyAlignment="1">
      <alignment vertical="center"/>
    </xf>
    <xf numFmtId="165" fontId="5" fillId="0" borderId="6" xfId="0" applyNumberFormat="1" applyFont="1" applyBorder="1" applyAlignment="1">
      <alignment vertical="center"/>
    </xf>
    <xf numFmtId="165" fontId="6" fillId="0" borderId="1" xfId="0" applyNumberFormat="1" applyFont="1" applyBorder="1" applyAlignment="1">
      <alignment horizontal="right" vertical="center"/>
    </xf>
    <xf numFmtId="165" fontId="6" fillId="0" borderId="6" xfId="0" applyNumberFormat="1" applyFont="1" applyBorder="1" applyAlignment="1">
      <alignment horizontal="right" vertical="center"/>
    </xf>
    <xf numFmtId="0" fontId="6" fillId="0" borderId="1" xfId="0" applyFont="1" applyBorder="1" applyAlignment="1">
      <alignment horizontal="left" vertical="center" wrapText="1"/>
    </xf>
    <xf numFmtId="0" fontId="1" fillId="0" borderId="0" xfId="0" applyFont="1"/>
    <xf numFmtId="0" fontId="2" fillId="0" borderId="1" xfId="0" applyFont="1" applyBorder="1" applyAlignment="1" applyProtection="1">
      <alignment wrapText="1"/>
      <protection locked="0"/>
    </xf>
    <xf numFmtId="166" fontId="4" fillId="0" borderId="24" xfId="0" applyNumberFormat="1" applyFont="1" applyBorder="1" applyAlignment="1">
      <alignment horizontal="center"/>
    </xf>
    <xf numFmtId="165" fontId="4" fillId="0" borderId="24" xfId="0" applyNumberFormat="1" applyFont="1" applyBorder="1" applyAlignment="1">
      <alignment horizontal="right" vertical="center"/>
    </xf>
    <xf numFmtId="166" fontId="4" fillId="0" borderId="9" xfId="0" applyNumberFormat="1" applyFont="1" applyBorder="1" applyAlignment="1">
      <alignment horizontal="center"/>
    </xf>
    <xf numFmtId="0" fontId="4" fillId="0" borderId="10" xfId="0" applyFont="1" applyBorder="1"/>
    <xf numFmtId="165" fontId="4" fillId="0" borderId="9" xfId="0" applyNumberFormat="1" applyFont="1" applyBorder="1" applyAlignment="1">
      <alignment horizontal="right" vertical="center"/>
    </xf>
    <xf numFmtId="164" fontId="9" fillId="0" borderId="24" xfId="0" applyNumberFormat="1" applyFont="1" applyBorder="1" applyAlignment="1">
      <alignment horizontal="center"/>
    </xf>
    <xf numFmtId="2" fontId="4" fillId="0" borderId="9" xfId="0" applyNumberFormat="1" applyFont="1" applyBorder="1" applyAlignment="1">
      <alignment horizontal="center"/>
    </xf>
    <xf numFmtId="164" fontId="9" fillId="0" borderId="9" xfId="0" applyNumberFormat="1" applyFont="1" applyBorder="1" applyAlignment="1">
      <alignment horizontal="center"/>
    </xf>
    <xf numFmtId="0" fontId="10" fillId="0" borderId="0" xfId="0" applyFont="1" applyAlignment="1">
      <alignment horizontal="left"/>
    </xf>
    <xf numFmtId="165" fontId="9" fillId="4" borderId="1" xfId="0" applyNumberFormat="1" applyFont="1" applyFill="1" applyBorder="1"/>
    <xf numFmtId="165" fontId="4" fillId="4" borderId="1" xfId="0" applyNumberFormat="1" applyFont="1" applyFill="1" applyBorder="1"/>
    <xf numFmtId="165" fontId="4" fillId="4" borderId="1" xfId="0" applyNumberFormat="1" applyFont="1" applyFill="1" applyBorder="1" applyAlignment="1">
      <alignment horizontal="right"/>
    </xf>
    <xf numFmtId="2" fontId="9" fillId="4" borderId="13" xfId="0" applyNumberFormat="1" applyFont="1" applyFill="1" applyBorder="1" applyAlignment="1">
      <alignment horizontal="center"/>
    </xf>
    <xf numFmtId="165" fontId="9" fillId="4" borderId="14" xfId="0" applyNumberFormat="1" applyFont="1" applyFill="1" applyBorder="1" applyAlignment="1">
      <alignment horizontal="right"/>
    </xf>
    <xf numFmtId="165" fontId="9" fillId="4" borderId="6" xfId="0" applyNumberFormat="1" applyFont="1" applyFill="1" applyBorder="1"/>
    <xf numFmtId="165" fontId="9" fillId="4" borderId="22" xfId="0" applyNumberFormat="1" applyFont="1" applyFill="1" applyBorder="1"/>
    <xf numFmtId="2" fontId="4" fillId="4" borderId="6" xfId="0" applyNumberFormat="1" applyFont="1" applyFill="1" applyBorder="1"/>
    <xf numFmtId="0" fontId="9" fillId="0" borderId="0" xfId="0" applyFont="1" applyAlignment="1">
      <alignment horizontal="right"/>
    </xf>
    <xf numFmtId="0" fontId="1" fillId="0" borderId="8" xfId="0" applyFont="1" applyBorder="1" applyAlignment="1">
      <alignment horizontal="left"/>
    </xf>
    <xf numFmtId="0" fontId="0" fillId="0" borderId="8" xfId="0" applyBorder="1"/>
    <xf numFmtId="0" fontId="0" fillId="0" borderId="20" xfId="0" applyBorder="1"/>
    <xf numFmtId="0" fontId="4" fillId="5" borderId="0" xfId="0" applyFont="1" applyFill="1" applyAlignment="1">
      <alignment horizontal="left"/>
    </xf>
    <xf numFmtId="2" fontId="9" fillId="4" borderId="1" xfId="0" applyNumberFormat="1" applyFont="1" applyFill="1" applyBorder="1" applyAlignment="1">
      <alignment horizontal="center" vertical="center"/>
    </xf>
    <xf numFmtId="0" fontId="9" fillId="4" borderId="1" xfId="0" applyFont="1" applyFill="1" applyBorder="1" applyAlignment="1">
      <alignment vertical="center"/>
    </xf>
    <xf numFmtId="165" fontId="9" fillId="4" borderId="1" xfId="0" applyNumberFormat="1" applyFont="1" applyFill="1" applyBorder="1" applyAlignment="1">
      <alignment horizontal="center" vertical="center"/>
    </xf>
    <xf numFmtId="165" fontId="9" fillId="4" borderId="0" xfId="0" applyNumberFormat="1" applyFont="1" applyFill="1" applyAlignment="1">
      <alignment horizontal="center" vertical="center"/>
    </xf>
    <xf numFmtId="165" fontId="9" fillId="4" borderId="1" xfId="0" applyNumberFormat="1" applyFont="1" applyFill="1" applyBorder="1" applyAlignment="1">
      <alignment horizontal="center" vertical="center" wrapText="1"/>
    </xf>
    <xf numFmtId="165" fontId="6" fillId="4" borderId="1" xfId="0" applyNumberFormat="1" applyFont="1" applyFill="1" applyBorder="1" applyAlignment="1" applyProtection="1">
      <alignment horizontal="center" vertical="center" wrapText="1"/>
      <protection locked="0"/>
    </xf>
    <xf numFmtId="165" fontId="6" fillId="0" borderId="0" xfId="0" applyNumberFormat="1" applyFont="1" applyAlignment="1" applyProtection="1">
      <alignment horizontal="center" vertical="center" wrapText="1"/>
      <protection locked="0"/>
    </xf>
    <xf numFmtId="165" fontId="4" fillId="6" borderId="24" xfId="0" applyNumberFormat="1" applyFont="1" applyFill="1" applyBorder="1" applyAlignment="1">
      <alignment vertical="center"/>
    </xf>
    <xf numFmtId="165" fontId="4" fillId="6" borderId="24" xfId="0" applyNumberFormat="1" applyFont="1" applyFill="1" applyBorder="1" applyAlignment="1">
      <alignment horizontal="center" vertical="center"/>
    </xf>
    <xf numFmtId="165" fontId="4" fillId="6" borderId="1" xfId="0" applyNumberFormat="1" applyFont="1" applyFill="1" applyBorder="1" applyAlignment="1">
      <alignment vertical="center"/>
    </xf>
    <xf numFmtId="165" fontId="4" fillId="6" borderId="2" xfId="0" applyNumberFormat="1" applyFont="1" applyFill="1" applyBorder="1" applyAlignment="1">
      <alignment horizontal="center" vertical="center"/>
    </xf>
    <xf numFmtId="165" fontId="5" fillId="6" borderId="1" xfId="0" applyNumberFormat="1" applyFont="1" applyFill="1" applyBorder="1" applyAlignment="1" applyProtection="1">
      <alignment horizontal="center" wrapText="1"/>
      <protection locked="0"/>
    </xf>
    <xf numFmtId="165" fontId="4" fillId="6" borderId="9" xfId="0" applyNumberFormat="1" applyFont="1" applyFill="1" applyBorder="1" applyAlignment="1">
      <alignment vertical="center"/>
    </xf>
    <xf numFmtId="165" fontId="4" fillId="6" borderId="27" xfId="0" applyNumberFormat="1" applyFont="1" applyFill="1" applyBorder="1" applyAlignment="1">
      <alignment horizontal="center" vertical="center"/>
    </xf>
    <xf numFmtId="165" fontId="4" fillId="6" borderId="26" xfId="0" applyNumberFormat="1" applyFont="1" applyFill="1" applyBorder="1" applyAlignment="1">
      <alignment horizontal="center" vertical="center"/>
    </xf>
    <xf numFmtId="165" fontId="4" fillId="6" borderId="1" xfId="0" applyNumberFormat="1" applyFont="1" applyFill="1" applyBorder="1" applyAlignment="1">
      <alignment horizontal="center" vertical="center"/>
    </xf>
    <xf numFmtId="165" fontId="4" fillId="6" borderId="1" xfId="0" applyNumberFormat="1" applyFont="1" applyFill="1" applyBorder="1"/>
    <xf numFmtId="0" fontId="5" fillId="4" borderId="1" xfId="0" applyFont="1" applyFill="1" applyBorder="1" applyAlignment="1">
      <alignment horizontal="center" vertical="center"/>
    </xf>
    <xf numFmtId="0" fontId="5" fillId="4" borderId="3" xfId="0" applyFont="1" applyFill="1" applyBorder="1" applyAlignment="1">
      <alignment horizontal="center" vertical="center"/>
    </xf>
    <xf numFmtId="0" fontId="5" fillId="4" borderId="4" xfId="0" applyFont="1" applyFill="1" applyBorder="1" applyAlignment="1">
      <alignment horizontal="center" vertical="center"/>
    </xf>
    <xf numFmtId="3" fontId="5" fillId="4" borderId="1" xfId="0" applyNumberFormat="1" applyFont="1" applyFill="1" applyBorder="1" applyAlignment="1">
      <alignment horizontal="center" vertical="center"/>
    </xf>
    <xf numFmtId="3" fontId="5" fillId="4" borderId="3" xfId="0" applyNumberFormat="1" applyFont="1" applyFill="1" applyBorder="1" applyAlignment="1">
      <alignment horizontal="center" vertical="center"/>
    </xf>
    <xf numFmtId="3" fontId="5" fillId="4" borderId="4" xfId="0" applyNumberFormat="1" applyFont="1" applyFill="1" applyBorder="1" applyAlignment="1">
      <alignment horizontal="center" vertical="center"/>
    </xf>
    <xf numFmtId="49" fontId="9" fillId="2" borderId="1" xfId="0" applyNumberFormat="1" applyFont="1" applyFill="1" applyBorder="1" applyAlignment="1">
      <alignment horizontal="center" vertical="center" wrapText="1"/>
    </xf>
    <xf numFmtId="165" fontId="9" fillId="2" borderId="1" xfId="0" applyNumberFormat="1" applyFont="1" applyFill="1" applyBorder="1" applyAlignment="1">
      <alignment horizontal="center" vertical="center" wrapText="1"/>
    </xf>
    <xf numFmtId="0" fontId="4" fillId="0" borderId="0" xfId="0" applyFont="1" applyAlignment="1">
      <alignment horizontal="center" vertical="center"/>
    </xf>
    <xf numFmtId="0" fontId="4" fillId="0" borderId="8" xfId="0" applyFont="1" applyBorder="1" applyAlignment="1">
      <alignment horizontal="center" vertical="center"/>
    </xf>
    <xf numFmtId="2" fontId="9" fillId="4" borderId="9" xfId="0" applyNumberFormat="1" applyFont="1" applyFill="1" applyBorder="1" applyAlignment="1">
      <alignment horizontal="center" vertical="center"/>
    </xf>
    <xf numFmtId="0" fontId="9" fillId="4" borderId="10" xfId="0" applyFont="1" applyFill="1" applyBorder="1" applyAlignment="1">
      <alignment horizontal="center" vertical="center"/>
    </xf>
    <xf numFmtId="0" fontId="9" fillId="4" borderId="11" xfId="0" applyFont="1" applyFill="1" applyBorder="1" applyAlignment="1">
      <alignment horizontal="center" vertical="center" wrapText="1"/>
    </xf>
    <xf numFmtId="0" fontId="9" fillId="0" borderId="5" xfId="0" applyFont="1" applyBorder="1" applyAlignment="1">
      <alignment horizontal="center" vertical="center" wrapText="1"/>
    </xf>
    <xf numFmtId="0" fontId="9" fillId="4" borderId="9" xfId="0" applyFont="1" applyFill="1" applyBorder="1" applyAlignment="1">
      <alignment horizontal="center" vertical="center"/>
    </xf>
    <xf numFmtId="0" fontId="13" fillId="0" borderId="0" xfId="0" applyFont="1" applyAlignment="1">
      <alignment horizontal="center" vertical="center"/>
    </xf>
    <xf numFmtId="0" fontId="9" fillId="0" borderId="0" xfId="0" applyFont="1" applyAlignment="1">
      <alignment horizontal="center" vertical="center"/>
    </xf>
    <xf numFmtId="0" fontId="5" fillId="0" borderId="20" xfId="0" applyFont="1" applyBorder="1"/>
    <xf numFmtId="0" fontId="3" fillId="0" borderId="20" xfId="0" applyFont="1" applyBorder="1"/>
    <xf numFmtId="165" fontId="5" fillId="0" borderId="20" xfId="0" applyNumberFormat="1" applyFont="1" applyBorder="1" applyAlignment="1">
      <alignment horizontal="right" vertical="center"/>
    </xf>
    <xf numFmtId="165" fontId="5" fillId="0" borderId="20" xfId="0" applyNumberFormat="1" applyFont="1" applyBorder="1" applyAlignment="1">
      <alignment horizontal="left" vertical="center"/>
    </xf>
    <xf numFmtId="165" fontId="5" fillId="0" borderId="20" xfId="0" applyNumberFormat="1" applyFont="1" applyBorder="1"/>
    <xf numFmtId="0" fontId="9" fillId="4" borderId="9"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0" borderId="0" xfId="0" applyFont="1" applyAlignment="1">
      <alignment vertical="center"/>
    </xf>
    <xf numFmtId="165" fontId="9" fillId="4" borderId="42" xfId="0" applyNumberFormat="1" applyFont="1" applyFill="1" applyBorder="1" applyAlignment="1">
      <alignment horizontal="right"/>
    </xf>
    <xf numFmtId="0" fontId="3" fillId="0" borderId="7" xfId="0" applyFont="1" applyBorder="1"/>
    <xf numFmtId="0" fontId="4" fillId="0" borderId="7" xfId="0" applyFont="1" applyBorder="1"/>
    <xf numFmtId="0" fontId="4" fillId="0" borderId="44" xfId="0" applyFont="1" applyBorder="1"/>
    <xf numFmtId="0" fontId="4" fillId="7" borderId="6" xfId="0" applyFont="1" applyFill="1" applyBorder="1"/>
    <xf numFmtId="0" fontId="4" fillId="3" borderId="24" xfId="0" applyFont="1" applyFill="1" applyBorder="1"/>
    <xf numFmtId="0" fontId="4" fillId="3" borderId="25" xfId="0" applyFont="1" applyFill="1" applyBorder="1"/>
    <xf numFmtId="0" fontId="4" fillId="8" borderId="6" xfId="0" applyFont="1" applyFill="1" applyBorder="1"/>
    <xf numFmtId="0" fontId="4" fillId="3" borderId="6" xfId="0" applyFont="1" applyFill="1" applyBorder="1"/>
    <xf numFmtId="0" fontId="4" fillId="0" borderId="8" xfId="0" applyFont="1" applyBorder="1" applyAlignment="1" applyProtection="1">
      <alignment horizontal="left"/>
      <protection locked="0"/>
    </xf>
    <xf numFmtId="0" fontId="0" fillId="0" borderId="8" xfId="0" applyBorder="1" applyAlignment="1" applyProtection="1">
      <alignment horizontal="left"/>
      <protection locked="0"/>
    </xf>
    <xf numFmtId="167" fontId="4" fillId="0" borderId="8" xfId="0" applyNumberFormat="1" applyFont="1" applyBorder="1" applyAlignment="1" applyProtection="1">
      <alignment horizontal="left"/>
      <protection locked="0"/>
    </xf>
    <xf numFmtId="0" fontId="9" fillId="0" borderId="0" xfId="0" applyFont="1" applyProtection="1">
      <protection locked="0"/>
    </xf>
    <xf numFmtId="165" fontId="4" fillId="6" borderId="23" xfId="0" applyNumberFormat="1" applyFont="1" applyFill="1" applyBorder="1" applyAlignment="1">
      <alignment vertical="center"/>
    </xf>
    <xf numFmtId="0" fontId="0" fillId="0" borderId="0" xfId="0" applyAlignment="1" applyProtection="1">
      <alignment horizontal="left"/>
      <protection locked="0"/>
    </xf>
    <xf numFmtId="165" fontId="10" fillId="0" borderId="0" xfId="0" applyNumberFormat="1" applyFont="1" applyAlignment="1">
      <alignment vertical="center"/>
    </xf>
    <xf numFmtId="2" fontId="1" fillId="0" borderId="0" xfId="0" applyNumberFormat="1" applyFont="1" applyAlignment="1">
      <alignment horizontal="center"/>
    </xf>
    <xf numFmtId="0" fontId="1" fillId="0" borderId="0" xfId="0" applyFont="1" applyAlignment="1">
      <alignment horizontal="left"/>
    </xf>
    <xf numFmtId="165" fontId="1" fillId="0" borderId="0" xfId="0" applyNumberFormat="1" applyFont="1"/>
    <xf numFmtId="165" fontId="1" fillId="0" borderId="0" xfId="0" applyNumberFormat="1" applyFont="1" applyAlignment="1">
      <alignment horizontal="right"/>
    </xf>
    <xf numFmtId="0" fontId="1" fillId="0" borderId="0" xfId="0" applyFont="1" applyAlignment="1">
      <alignment wrapText="1"/>
    </xf>
    <xf numFmtId="0" fontId="1" fillId="0" borderId="8" xfId="0" applyFont="1" applyBorder="1"/>
    <xf numFmtId="0" fontId="1" fillId="0" borderId="20" xfId="0" applyFont="1" applyBorder="1"/>
    <xf numFmtId="0" fontId="10" fillId="0" borderId="0" xfId="0" applyFont="1" applyAlignment="1">
      <alignment wrapText="1"/>
    </xf>
    <xf numFmtId="0" fontId="10" fillId="0" borderId="0" xfId="0" applyFont="1" applyAlignment="1">
      <alignment horizontal="center" vertical="center" wrapText="1"/>
    </xf>
    <xf numFmtId="0" fontId="10" fillId="0" borderId="0" xfId="0" applyFont="1" applyAlignment="1">
      <alignment vertical="center" wrapText="1"/>
    </xf>
    <xf numFmtId="0" fontId="1" fillId="0" borderId="0" xfId="0" applyFont="1" applyAlignment="1">
      <alignment horizontal="center" vertical="center" wrapText="1"/>
    </xf>
    <xf numFmtId="169" fontId="10" fillId="0" borderId="0" xfId="0" applyNumberFormat="1" applyFont="1" applyAlignment="1">
      <alignment horizontal="center" vertical="center" wrapText="1"/>
    </xf>
    <xf numFmtId="169" fontId="1" fillId="0" borderId="0" xfId="0" applyNumberFormat="1" applyFont="1" applyAlignment="1">
      <alignment horizontal="center" vertical="center" wrapText="1"/>
    </xf>
    <xf numFmtId="0" fontId="1" fillId="0" borderId="52" xfId="0" applyFont="1" applyBorder="1"/>
    <xf numFmtId="0" fontId="10" fillId="0" borderId="63" xfId="0" applyFont="1" applyBorder="1" applyAlignment="1">
      <alignment horizontal="center" vertical="center" wrapText="1"/>
    </xf>
    <xf numFmtId="0" fontId="1" fillId="0" borderId="0" xfId="0" applyFont="1" applyAlignment="1">
      <alignment horizontal="left" wrapText="1"/>
    </xf>
    <xf numFmtId="168" fontId="1" fillId="0" borderId="64" xfId="0" applyNumberFormat="1" applyFont="1" applyBorder="1" applyAlignment="1">
      <alignment horizontal="right" vertical="center" wrapText="1"/>
    </xf>
    <xf numFmtId="0" fontId="1" fillId="0" borderId="52" xfId="0" applyFont="1" applyBorder="1" applyAlignment="1">
      <alignment horizontal="right" wrapText="1"/>
    </xf>
    <xf numFmtId="0" fontId="1" fillId="0" borderId="0" xfId="0" applyFont="1" applyAlignment="1">
      <alignment horizontal="right" wrapText="1"/>
    </xf>
    <xf numFmtId="168" fontId="1" fillId="0" borderId="68" xfId="0" applyNumberFormat="1" applyFont="1" applyBorder="1" applyAlignment="1">
      <alignment horizontal="right" vertical="center" wrapText="1"/>
    </xf>
    <xf numFmtId="168" fontId="1" fillId="0" borderId="63" xfId="0" applyNumberFormat="1" applyFont="1" applyBorder="1" applyAlignment="1">
      <alignment horizontal="right" vertical="center" wrapText="1"/>
    </xf>
    <xf numFmtId="168" fontId="10" fillId="0" borderId="75" xfId="0" applyNumberFormat="1" applyFont="1" applyBorder="1" applyAlignment="1">
      <alignment horizontal="right" vertical="center" wrapText="1"/>
    </xf>
    <xf numFmtId="42" fontId="10" fillId="0" borderId="0" xfId="0" applyNumberFormat="1" applyFont="1" applyAlignment="1">
      <alignment horizontal="right" wrapText="1"/>
    </xf>
    <xf numFmtId="0" fontId="1" fillId="0" borderId="0" xfId="0" applyFont="1" applyAlignment="1">
      <alignment vertical="center"/>
    </xf>
    <xf numFmtId="168" fontId="1" fillId="0" borderId="81" xfId="0" applyNumberFormat="1" applyFont="1" applyBorder="1" applyAlignment="1">
      <alignment horizontal="right" vertical="center" wrapText="1"/>
    </xf>
    <xf numFmtId="168" fontId="1" fillId="0" borderId="82" xfId="0" applyNumberFormat="1" applyFont="1" applyBorder="1" applyAlignment="1">
      <alignment horizontal="right" vertical="center" wrapText="1"/>
    </xf>
    <xf numFmtId="169" fontId="1" fillId="12" borderId="23" xfId="0" applyNumberFormat="1" applyFont="1" applyFill="1" applyBorder="1" applyAlignment="1">
      <alignment horizontal="right" vertical="center" wrapText="1"/>
    </xf>
    <xf numFmtId="168" fontId="1" fillId="0" borderId="88" xfId="0" applyNumberFormat="1" applyFont="1" applyBorder="1" applyAlignment="1">
      <alignment horizontal="right" vertical="center" wrapText="1"/>
    </xf>
    <xf numFmtId="0" fontId="1" fillId="0" borderId="26" xfId="0" applyFont="1" applyBorder="1" applyAlignment="1">
      <alignment vertical="center"/>
    </xf>
    <xf numFmtId="0" fontId="10"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1" fillId="0" borderId="56" xfId="0" applyFont="1" applyBorder="1" applyAlignment="1">
      <alignment vertical="center" wrapText="1"/>
    </xf>
    <xf numFmtId="0" fontId="1" fillId="0" borderId="92" xfId="0" applyFont="1" applyBorder="1" applyAlignment="1">
      <alignment vertical="center" wrapText="1"/>
    </xf>
    <xf numFmtId="0" fontId="1" fillId="0" borderId="95" xfId="0" applyFont="1" applyBorder="1" applyAlignment="1">
      <alignment vertical="center" wrapText="1"/>
    </xf>
    <xf numFmtId="0" fontId="1" fillId="0" borderId="96" xfId="0" applyFont="1" applyBorder="1" applyAlignment="1">
      <alignment vertical="center" wrapText="1"/>
    </xf>
    <xf numFmtId="0" fontId="1" fillId="0" borderId="71" xfId="0" applyFont="1" applyBorder="1" applyAlignment="1">
      <alignment vertical="center" wrapText="1"/>
    </xf>
    <xf numFmtId="0" fontId="1" fillId="0" borderId="97" xfId="0" applyFont="1" applyBorder="1" applyAlignment="1">
      <alignment vertical="center" wrapText="1"/>
    </xf>
    <xf numFmtId="0" fontId="1" fillId="0" borderId="45" xfId="0" applyFont="1" applyBorder="1"/>
    <xf numFmtId="0" fontId="1" fillId="0" borderId="72" xfId="0" applyFont="1" applyBorder="1"/>
    <xf numFmtId="0" fontId="10" fillId="0" borderId="72" xfId="0" applyFont="1" applyBorder="1" applyAlignment="1">
      <alignment horizontal="right" vertical="center" wrapText="1"/>
    </xf>
    <xf numFmtId="0" fontId="1" fillId="0" borderId="72" xfId="0" applyFont="1" applyBorder="1" applyAlignment="1">
      <alignment vertical="center"/>
    </xf>
    <xf numFmtId="168" fontId="10" fillId="0" borderId="38" xfId="0" applyNumberFormat="1" applyFont="1" applyBorder="1" applyAlignment="1">
      <alignment horizontal="right" vertical="center" wrapText="1"/>
    </xf>
    <xf numFmtId="168" fontId="10" fillId="11" borderId="19" xfId="0" applyNumberFormat="1" applyFont="1" applyFill="1" applyBorder="1" applyAlignment="1">
      <alignment vertical="center" wrapText="1"/>
    </xf>
    <xf numFmtId="0" fontId="10" fillId="0" borderId="10" xfId="0" applyFont="1" applyBorder="1" applyAlignment="1">
      <alignment horizontal="center" vertical="center" wrapText="1"/>
    </xf>
    <xf numFmtId="0" fontId="1" fillId="0" borderId="8" xfId="0" applyFont="1" applyBorder="1" applyAlignment="1">
      <alignment vertical="center"/>
    </xf>
    <xf numFmtId="0" fontId="1" fillId="0" borderId="45" xfId="0" applyFont="1" applyBorder="1" applyAlignment="1">
      <alignment vertical="center"/>
    </xf>
    <xf numFmtId="0" fontId="1" fillId="0" borderId="72" xfId="0" applyFont="1" applyBorder="1" applyAlignment="1">
      <alignment horizontal="right" vertical="center" wrapText="1"/>
    </xf>
    <xf numFmtId="0" fontId="1" fillId="0" borderId="0" xfId="0" applyFont="1" applyAlignment="1">
      <alignment horizontal="left" vertical="center"/>
    </xf>
    <xf numFmtId="0" fontId="10" fillId="0" borderId="23" xfId="0" applyFont="1" applyBorder="1" applyAlignment="1">
      <alignment horizontal="center" vertical="center" wrapText="1"/>
    </xf>
    <xf numFmtId="168" fontId="1" fillId="0" borderId="92" xfId="0" applyNumberFormat="1" applyFont="1" applyBorder="1" applyAlignment="1">
      <alignment horizontal="right" vertical="center" wrapText="1"/>
    </xf>
    <xf numFmtId="10" fontId="1" fillId="0" borderId="81" xfId="0" applyNumberFormat="1" applyFont="1" applyBorder="1" applyAlignment="1">
      <alignment vertical="center" wrapText="1"/>
    </xf>
    <xf numFmtId="169" fontId="1" fillId="12" borderId="96" xfId="0" applyNumberFormat="1" applyFont="1" applyFill="1" applyBorder="1" applyAlignment="1">
      <alignment horizontal="right" vertical="center" wrapText="1"/>
    </xf>
    <xf numFmtId="10" fontId="1" fillId="12" borderId="68" xfId="0" applyNumberFormat="1" applyFont="1" applyFill="1" applyBorder="1" applyAlignment="1">
      <alignment vertical="center" wrapText="1"/>
    </xf>
    <xf numFmtId="168" fontId="1" fillId="0" borderId="96" xfId="0" applyNumberFormat="1" applyFont="1" applyBorder="1" applyAlignment="1">
      <alignment horizontal="right" vertical="center" wrapText="1"/>
    </xf>
    <xf numFmtId="168" fontId="1" fillId="0" borderId="79" xfId="0" applyNumberFormat="1" applyFont="1" applyBorder="1" applyAlignment="1">
      <alignment horizontal="right" vertical="center" wrapText="1"/>
    </xf>
    <xf numFmtId="168" fontId="1" fillId="0" borderId="101" xfId="0" applyNumberFormat="1" applyFont="1" applyBorder="1" applyAlignment="1">
      <alignment horizontal="right" vertical="center" wrapText="1"/>
    </xf>
    <xf numFmtId="10" fontId="1" fillId="0" borderId="88" xfId="0" applyNumberFormat="1" applyFont="1" applyBorder="1" applyAlignment="1">
      <alignment vertical="center" wrapText="1"/>
    </xf>
    <xf numFmtId="0" fontId="10" fillId="0" borderId="72" xfId="0" applyFont="1" applyBorder="1" applyAlignment="1">
      <alignment horizontal="right" vertical="center"/>
    </xf>
    <xf numFmtId="0" fontId="10" fillId="0" borderId="73" xfId="0" applyFont="1" applyBorder="1" applyAlignment="1">
      <alignment horizontal="right" vertical="center"/>
    </xf>
    <xf numFmtId="0" fontId="10" fillId="0" borderId="74" xfId="0" applyFont="1" applyBorder="1" applyAlignment="1">
      <alignment horizontal="right" vertical="center"/>
    </xf>
    <xf numFmtId="168" fontId="10" fillId="11" borderId="89" xfId="0" applyNumberFormat="1" applyFont="1" applyFill="1" applyBorder="1" applyAlignment="1">
      <alignment horizontal="right" vertical="center" wrapText="1"/>
    </xf>
    <xf numFmtId="10" fontId="10" fillId="11" borderId="75" xfId="0" applyNumberFormat="1" applyFont="1" applyFill="1" applyBorder="1" applyAlignment="1">
      <alignment vertical="center" wrapText="1"/>
    </xf>
    <xf numFmtId="0" fontId="10" fillId="0" borderId="8" xfId="0" applyFont="1" applyBorder="1" applyAlignment="1">
      <alignment horizontal="left" wrapText="1"/>
    </xf>
    <xf numFmtId="0" fontId="1" fillId="0" borderId="0" xfId="0" applyFont="1" applyAlignment="1">
      <alignment horizontal="center" vertical="top" wrapText="1"/>
    </xf>
    <xf numFmtId="0" fontId="1" fillId="0" borderId="0" xfId="0" applyFont="1" applyAlignment="1">
      <alignment horizontal="right" vertical="top" wrapText="1"/>
    </xf>
    <xf numFmtId="0" fontId="10" fillId="0" borderId="0" xfId="0" applyFont="1" applyAlignment="1">
      <alignment horizontal="left" wrapText="1"/>
    </xf>
    <xf numFmtId="0" fontId="19" fillId="0" borderId="0" xfId="0" applyFont="1" applyAlignment="1">
      <alignment horizontal="left" vertical="top" wrapText="1"/>
    </xf>
    <xf numFmtId="0" fontId="1" fillId="0" borderId="8" xfId="0" applyFont="1" applyBorder="1" applyAlignment="1">
      <alignment horizontal="left" wrapText="1"/>
    </xf>
    <xf numFmtId="0" fontId="1" fillId="6" borderId="8" xfId="0" applyFont="1" applyFill="1" applyBorder="1" applyAlignment="1">
      <alignment horizontal="left"/>
    </xf>
    <xf numFmtId="0" fontId="0" fillId="6" borderId="8" xfId="0" applyFill="1" applyBorder="1"/>
    <xf numFmtId="0" fontId="1" fillId="6" borderId="20" xfId="0" applyFont="1" applyFill="1" applyBorder="1" applyAlignment="1">
      <alignment horizontal="left"/>
    </xf>
    <xf numFmtId="0" fontId="0" fillId="6" borderId="20" xfId="0" applyFill="1" applyBorder="1"/>
    <xf numFmtId="166" fontId="4" fillId="0" borderId="6" xfId="0" applyNumberFormat="1" applyFont="1" applyBorder="1" applyAlignment="1">
      <alignment horizontal="left" vertical="center"/>
    </xf>
    <xf numFmtId="0" fontId="2" fillId="4" borderId="0" xfId="0" applyFont="1" applyFill="1" applyAlignment="1">
      <alignment vertical="center"/>
    </xf>
    <xf numFmtId="0" fontId="4" fillId="11" borderId="1" xfId="0" applyFont="1" applyFill="1" applyBorder="1" applyAlignment="1">
      <alignment horizontal="left" vertical="center" wrapText="1"/>
    </xf>
    <xf numFmtId="0" fontId="4" fillId="11" borderId="1" xfId="0" applyFont="1" applyFill="1" applyBorder="1" applyAlignment="1">
      <alignment vertical="center" wrapText="1"/>
    </xf>
    <xf numFmtId="170" fontId="1" fillId="0" borderId="0" xfId="1" applyNumberFormat="1" applyFont="1" applyFill="1" applyBorder="1"/>
    <xf numFmtId="3" fontId="6" fillId="0" borderId="36" xfId="0" applyNumberFormat="1" applyFont="1" applyBorder="1" applyAlignment="1">
      <alignment horizontal="center" vertical="center"/>
    </xf>
    <xf numFmtId="3" fontId="6" fillId="0" borderId="37" xfId="0" applyNumberFormat="1" applyFont="1" applyBorder="1" applyAlignment="1">
      <alignment horizontal="center" vertical="center"/>
    </xf>
    <xf numFmtId="3" fontId="6" fillId="0" borderId="38" xfId="0" applyNumberFormat="1" applyFont="1" applyBorder="1" applyAlignment="1">
      <alignment horizontal="center" vertical="center"/>
    </xf>
    <xf numFmtId="0" fontId="4" fillId="0" borderId="24" xfId="0" applyFont="1" applyBorder="1"/>
    <xf numFmtId="0" fontId="4" fillId="0" borderId="25" xfId="0" applyFont="1" applyBorder="1"/>
    <xf numFmtId="0" fontId="5" fillId="0" borderId="6" xfId="0" applyFont="1" applyBorder="1" applyAlignment="1">
      <alignment horizontal="center" vertical="center"/>
    </xf>
    <xf numFmtId="3" fontId="5" fillId="4" borderId="6" xfId="0" applyNumberFormat="1" applyFont="1" applyFill="1" applyBorder="1" applyAlignment="1">
      <alignment horizontal="center" vertical="center"/>
    </xf>
    <xf numFmtId="3" fontId="5" fillId="0" borderId="6" xfId="0" applyNumberFormat="1" applyFont="1" applyBorder="1" applyAlignment="1">
      <alignment horizontal="center" vertical="center"/>
    </xf>
    <xf numFmtId="3" fontId="6" fillId="0" borderId="6" xfId="0" applyNumberFormat="1" applyFont="1" applyBorder="1" applyAlignment="1">
      <alignment horizontal="center" vertical="center"/>
    </xf>
    <xf numFmtId="165" fontId="9" fillId="0" borderId="0" xfId="0" applyNumberFormat="1" applyFont="1"/>
    <xf numFmtId="3" fontId="6" fillId="0" borderId="0" xfId="0" applyNumberFormat="1" applyFont="1" applyAlignment="1">
      <alignment horizontal="center" vertical="center"/>
    </xf>
    <xf numFmtId="0" fontId="9" fillId="0" borderId="0" xfId="0" applyFont="1" applyAlignment="1">
      <alignment horizontal="left"/>
    </xf>
    <xf numFmtId="165" fontId="10" fillId="9" borderId="38" xfId="0" applyNumberFormat="1" applyFont="1" applyFill="1" applyBorder="1" applyAlignment="1">
      <alignment vertical="center"/>
    </xf>
    <xf numFmtId="2" fontId="4" fillId="9" borderId="102" xfId="0" applyNumberFormat="1" applyFont="1" applyFill="1" applyBorder="1" applyAlignment="1">
      <alignment horizontal="center" vertical="center"/>
    </xf>
    <xf numFmtId="0" fontId="4" fillId="6" borderId="11" xfId="0" applyFont="1" applyFill="1" applyBorder="1" applyAlignment="1">
      <alignment horizontal="right"/>
    </xf>
    <xf numFmtId="170" fontId="5" fillId="0" borderId="39" xfId="1" applyNumberFormat="1" applyFont="1" applyFill="1" applyBorder="1" applyAlignment="1" applyProtection="1">
      <alignment horizontal="center" vertical="center"/>
    </xf>
    <xf numFmtId="170" fontId="5" fillId="0" borderId="40" xfId="1" applyNumberFormat="1" applyFont="1" applyFill="1" applyBorder="1" applyAlignment="1" applyProtection="1">
      <alignment horizontal="center" vertical="center"/>
    </xf>
    <xf numFmtId="170" fontId="5" fillId="0" borderId="41" xfId="1" applyNumberFormat="1" applyFont="1" applyFill="1" applyBorder="1" applyAlignment="1" applyProtection="1">
      <alignment horizontal="center" vertical="center"/>
    </xf>
    <xf numFmtId="170" fontId="5" fillId="0" borderId="103" xfId="1" applyNumberFormat="1" applyFont="1" applyFill="1" applyBorder="1" applyAlignment="1" applyProtection="1">
      <alignment horizontal="center" vertical="center"/>
    </xf>
    <xf numFmtId="3" fontId="6" fillId="0" borderId="73" xfId="0" applyNumberFormat="1" applyFont="1" applyBorder="1" applyAlignment="1">
      <alignment horizontal="center" vertical="center"/>
    </xf>
    <xf numFmtId="165" fontId="5" fillId="11" borderId="1" xfId="0" applyNumberFormat="1" applyFont="1" applyFill="1" applyBorder="1" applyAlignment="1">
      <alignment vertical="center"/>
    </xf>
    <xf numFmtId="165" fontId="6" fillId="11" borderId="1" xfId="0" applyNumberFormat="1" applyFont="1" applyFill="1" applyBorder="1" applyAlignment="1">
      <alignment horizontal="right" vertical="center"/>
    </xf>
    <xf numFmtId="165" fontId="5" fillId="11" borderId="11" xfId="0" applyNumberFormat="1" applyFont="1" applyFill="1" applyBorder="1" applyAlignment="1">
      <alignment vertical="center"/>
    </xf>
    <xf numFmtId="165" fontId="6" fillId="11" borderId="11" xfId="0" applyNumberFormat="1" applyFont="1" applyFill="1" applyBorder="1" applyAlignment="1">
      <alignment horizontal="right" vertical="center"/>
    </xf>
    <xf numFmtId="2" fontId="9" fillId="0" borderId="0" xfId="0" applyNumberFormat="1" applyFont="1" applyAlignment="1">
      <alignment horizontal="center"/>
    </xf>
    <xf numFmtId="0" fontId="9" fillId="0" borderId="0" xfId="0" applyFont="1" applyAlignment="1">
      <alignment horizontal="left" vertical="center"/>
    </xf>
    <xf numFmtId="165" fontId="5" fillId="0" borderId="7" xfId="0" applyNumberFormat="1" applyFont="1" applyBorder="1" applyAlignment="1">
      <alignment horizontal="right" vertical="center"/>
    </xf>
    <xf numFmtId="165" fontId="5" fillId="11" borderId="6" xfId="0" applyNumberFormat="1" applyFont="1" applyFill="1" applyBorder="1" applyAlignment="1">
      <alignment vertical="center"/>
    </xf>
    <xf numFmtId="165" fontId="6" fillId="11" borderId="6" xfId="0" applyNumberFormat="1" applyFont="1" applyFill="1" applyBorder="1" applyAlignment="1">
      <alignment horizontal="right" vertical="center"/>
    </xf>
    <xf numFmtId="165" fontId="6" fillId="11" borderId="6" xfId="0" applyNumberFormat="1" applyFont="1" applyFill="1" applyBorder="1"/>
    <xf numFmtId="165" fontId="6" fillId="11" borderId="11" xfId="0" applyNumberFormat="1" applyFont="1" applyFill="1" applyBorder="1"/>
    <xf numFmtId="165" fontId="6" fillId="11" borderId="1" xfId="0" applyNumberFormat="1" applyFont="1" applyFill="1" applyBorder="1"/>
    <xf numFmtId="0" fontId="1" fillId="0" borderId="0" xfId="0" applyFont="1" applyAlignment="1">
      <alignment horizontal="center" vertical="center"/>
    </xf>
    <xf numFmtId="0" fontId="3" fillId="0" borderId="0" xfId="0" applyFont="1" applyProtection="1">
      <protection locked="0"/>
    </xf>
    <xf numFmtId="165" fontId="4" fillId="0" borderId="0" xfId="0" applyNumberFormat="1" applyFont="1" applyProtection="1">
      <protection locked="0"/>
    </xf>
    <xf numFmtId="165" fontId="6" fillId="0" borderId="0" xfId="0" applyNumberFormat="1" applyFont="1" applyAlignment="1">
      <alignment horizontal="right" vertical="center"/>
    </xf>
    <xf numFmtId="0" fontId="16" fillId="0" borderId="0" xfId="0" applyFont="1" applyProtection="1">
      <protection locked="0"/>
    </xf>
    <xf numFmtId="2" fontId="10" fillId="0" borderId="0" xfId="0" applyNumberFormat="1" applyFont="1" applyAlignment="1" applyProtection="1">
      <alignment horizontal="center" vertical="center"/>
      <protection locked="0"/>
    </xf>
    <xf numFmtId="165" fontId="10" fillId="0" borderId="0" xfId="0" applyNumberFormat="1" applyFont="1" applyAlignment="1" applyProtection="1">
      <alignment vertical="center"/>
      <protection locked="0"/>
    </xf>
    <xf numFmtId="2" fontId="17" fillId="0" borderId="8" xfId="0" applyNumberFormat="1" applyFont="1" applyBorder="1" applyAlignment="1" applyProtection="1">
      <alignment horizontal="center" vertical="center"/>
      <protection locked="0"/>
    </xf>
    <xf numFmtId="165" fontId="17" fillId="0" borderId="8" xfId="0" applyNumberFormat="1" applyFont="1" applyBorder="1" applyAlignment="1" applyProtection="1">
      <alignment vertical="center"/>
      <protection locked="0"/>
    </xf>
    <xf numFmtId="0" fontId="4" fillId="0" borderId="8" xfId="0" applyFont="1" applyBorder="1" applyAlignment="1" applyProtection="1">
      <alignment horizontal="center"/>
      <protection locked="0"/>
    </xf>
    <xf numFmtId="0" fontId="2" fillId="0" borderId="8" xfId="0" applyFont="1" applyBorder="1" applyAlignment="1">
      <alignment horizontal="left"/>
    </xf>
    <xf numFmtId="0" fontId="2" fillId="0" borderId="20" xfId="0" applyFont="1" applyBorder="1"/>
    <xf numFmtId="0" fontId="2" fillId="0" borderId="20" xfId="0" applyFont="1" applyBorder="1" applyAlignment="1">
      <alignment horizontal="left"/>
    </xf>
    <xf numFmtId="0" fontId="6" fillId="0" borderId="0" xfId="0" applyFont="1" applyAlignment="1">
      <alignment horizontal="right"/>
    </xf>
    <xf numFmtId="0" fontId="4" fillId="0" borderId="7" xfId="0" applyFont="1" applyBorder="1" applyAlignment="1">
      <alignment horizontal="left"/>
    </xf>
    <xf numFmtId="0" fontId="4" fillId="0" borderId="8" xfId="0" applyFont="1" applyBorder="1"/>
    <xf numFmtId="0" fontId="9" fillId="4" borderId="9" xfId="0" applyFont="1" applyFill="1" applyBorder="1" applyAlignment="1">
      <alignment vertical="center"/>
    </xf>
    <xf numFmtId="165" fontId="6" fillId="0" borderId="1" xfId="0" applyNumberFormat="1" applyFont="1" applyBorder="1"/>
    <xf numFmtId="165" fontId="6" fillId="0" borderId="6" xfId="0" applyNumberFormat="1" applyFont="1" applyBorder="1"/>
    <xf numFmtId="165" fontId="9" fillId="4" borderId="12" xfId="0" applyNumberFormat="1" applyFont="1" applyFill="1" applyBorder="1" applyAlignment="1">
      <alignment horizontal="right"/>
    </xf>
    <xf numFmtId="165" fontId="9" fillId="0" borderId="12" xfId="0" applyNumberFormat="1" applyFont="1" applyBorder="1" applyAlignment="1">
      <alignment horizontal="right"/>
    </xf>
    <xf numFmtId="165" fontId="9" fillId="0" borderId="13" xfId="0" applyNumberFormat="1" applyFont="1" applyBorder="1" applyAlignment="1">
      <alignment horizontal="right"/>
    </xf>
    <xf numFmtId="165" fontId="9" fillId="0" borderId="0" xfId="0" applyNumberFormat="1" applyFont="1" applyAlignment="1">
      <alignment horizontal="right"/>
    </xf>
    <xf numFmtId="0" fontId="4" fillId="11" borderId="11" xfId="0" applyFont="1" applyFill="1" applyBorder="1" applyAlignment="1">
      <alignment horizontal="right"/>
    </xf>
    <xf numFmtId="165" fontId="4" fillId="11" borderId="23" xfId="0" applyNumberFormat="1" applyFont="1" applyFill="1" applyBorder="1" applyAlignment="1">
      <alignment vertical="center"/>
    </xf>
    <xf numFmtId="165" fontId="4" fillId="11" borderId="28" xfId="0" applyNumberFormat="1" applyFont="1" applyFill="1" applyBorder="1" applyAlignment="1">
      <alignment vertical="center"/>
    </xf>
    <xf numFmtId="0" fontId="9" fillId="4" borderId="2" xfId="0" applyFont="1" applyFill="1" applyBorder="1" applyAlignment="1">
      <alignment horizontal="right"/>
    </xf>
    <xf numFmtId="165" fontId="10" fillId="9" borderId="106" xfId="0" applyNumberFormat="1" applyFont="1" applyFill="1" applyBorder="1" applyAlignment="1">
      <alignment vertical="center"/>
    </xf>
    <xf numFmtId="165" fontId="9" fillId="0" borderId="0" xfId="0" applyNumberFormat="1" applyFont="1" applyAlignment="1">
      <alignment horizontal="center" vertical="center" wrapText="1"/>
    </xf>
    <xf numFmtId="165" fontId="4" fillId="6" borderId="28" xfId="0" applyNumberFormat="1" applyFont="1" applyFill="1" applyBorder="1" applyAlignment="1">
      <alignment vertical="center"/>
    </xf>
    <xf numFmtId="165" fontId="10" fillId="9" borderId="104" xfId="0" applyNumberFormat="1" applyFont="1" applyFill="1" applyBorder="1" applyAlignment="1">
      <alignment vertical="center"/>
    </xf>
    <xf numFmtId="2" fontId="10" fillId="9" borderId="36" xfId="0" applyNumberFormat="1" applyFont="1" applyFill="1" applyBorder="1" applyAlignment="1">
      <alignment horizontal="right" vertical="center"/>
    </xf>
    <xf numFmtId="165" fontId="9" fillId="0" borderId="43" xfId="0" applyNumberFormat="1" applyFont="1" applyBorder="1"/>
    <xf numFmtId="165" fontId="4" fillId="9" borderId="63" xfId="0" applyNumberFormat="1" applyFont="1" applyFill="1" applyBorder="1" applyAlignment="1">
      <alignment horizontal="center" vertical="center" wrapText="1"/>
    </xf>
    <xf numFmtId="165" fontId="4" fillId="4" borderId="107" xfId="0" applyNumberFormat="1" applyFont="1" applyFill="1" applyBorder="1" applyAlignment="1">
      <alignment horizontal="right"/>
    </xf>
    <xf numFmtId="2" fontId="4" fillId="9" borderId="39" xfId="0" applyNumberFormat="1" applyFont="1" applyFill="1" applyBorder="1" applyAlignment="1">
      <alignment horizontal="center" vertical="center"/>
    </xf>
    <xf numFmtId="165" fontId="4" fillId="9" borderId="41" xfId="0" applyNumberFormat="1" applyFont="1" applyFill="1" applyBorder="1" applyAlignment="1">
      <alignment horizontal="center" vertical="center" wrapText="1"/>
    </xf>
    <xf numFmtId="0" fontId="9" fillId="4" borderId="21" xfId="0" applyFont="1" applyFill="1" applyBorder="1" applyAlignment="1">
      <alignment horizontal="right" vertical="center"/>
    </xf>
    <xf numFmtId="2" fontId="10" fillId="9" borderId="46" xfId="0" applyNumberFormat="1" applyFont="1" applyFill="1" applyBorder="1" applyAlignment="1">
      <alignment horizontal="right" vertical="center"/>
    </xf>
    <xf numFmtId="0" fontId="10" fillId="4" borderId="12" xfId="0" applyFont="1" applyFill="1" applyBorder="1" applyAlignment="1">
      <alignment horizontal="right" vertical="center"/>
    </xf>
    <xf numFmtId="165" fontId="9" fillId="4" borderId="12" xfId="0" applyNumberFormat="1" applyFont="1" applyFill="1" applyBorder="1"/>
    <xf numFmtId="0" fontId="9" fillId="4" borderId="12" xfId="0" applyFont="1" applyFill="1" applyBorder="1" applyAlignment="1">
      <alignment horizontal="right" vertical="center"/>
    </xf>
    <xf numFmtId="0" fontId="9" fillId="0" borderId="0" xfId="0" applyFont="1" applyAlignment="1">
      <alignment horizontal="right" vertical="center"/>
    </xf>
    <xf numFmtId="2" fontId="10" fillId="0" borderId="0" xfId="0" applyNumberFormat="1" applyFont="1" applyAlignment="1">
      <alignment horizontal="center" vertical="center"/>
    </xf>
    <xf numFmtId="0" fontId="4" fillId="0" borderId="0" xfId="0" applyFont="1" applyAlignment="1" applyProtection="1">
      <alignment horizontal="center"/>
      <protection locked="0"/>
    </xf>
    <xf numFmtId="165" fontId="6" fillId="11" borderId="6" xfId="0" applyNumberFormat="1" applyFont="1" applyFill="1" applyBorder="1" applyAlignment="1">
      <alignment horizontal="right"/>
    </xf>
    <xf numFmtId="165" fontId="6" fillId="11" borderId="11" xfId="0" applyNumberFormat="1" applyFont="1" applyFill="1" applyBorder="1" applyAlignment="1">
      <alignment horizontal="right"/>
    </xf>
    <xf numFmtId="165" fontId="6" fillId="0" borderId="5" xfId="0" applyNumberFormat="1" applyFont="1" applyBorder="1" applyAlignment="1">
      <alignment horizontal="right"/>
    </xf>
    <xf numFmtId="165" fontId="4" fillId="9" borderId="105" xfId="0" applyNumberFormat="1" applyFont="1" applyFill="1" applyBorder="1" applyAlignment="1">
      <alignment horizontal="center" vertical="center" wrapText="1"/>
    </xf>
    <xf numFmtId="165" fontId="4" fillId="9" borderId="62" xfId="0" applyNumberFormat="1" applyFont="1" applyFill="1" applyBorder="1" applyAlignment="1">
      <alignment horizontal="center" vertical="center" wrapText="1"/>
    </xf>
    <xf numFmtId="49" fontId="9" fillId="4" borderId="1" xfId="0" applyNumberFormat="1" applyFont="1" applyFill="1" applyBorder="1" applyAlignment="1">
      <alignment horizontal="center" vertical="center" wrapText="1"/>
    </xf>
    <xf numFmtId="49" fontId="9" fillId="4" borderId="6" xfId="0" applyNumberFormat="1" applyFont="1" applyFill="1" applyBorder="1" applyAlignment="1">
      <alignment horizontal="center" vertical="center" wrapText="1"/>
    </xf>
    <xf numFmtId="49" fontId="9" fillId="4" borderId="11" xfId="0" applyNumberFormat="1" applyFont="1" applyFill="1" applyBorder="1" applyAlignment="1">
      <alignment horizontal="center" vertical="center" wrapText="1"/>
    </xf>
    <xf numFmtId="0" fontId="1" fillId="0" borderId="53" xfId="0" applyFont="1" applyBorder="1" applyAlignment="1">
      <alignment wrapText="1"/>
    </xf>
    <xf numFmtId="0" fontId="1" fillId="0" borderId="66" xfId="0" applyFont="1" applyBorder="1" applyAlignment="1">
      <alignment wrapText="1"/>
    </xf>
    <xf numFmtId="0" fontId="1" fillId="0" borderId="94" xfId="0" applyFont="1" applyBorder="1" applyAlignment="1">
      <alignment wrapText="1"/>
    </xf>
    <xf numFmtId="0" fontId="1" fillId="0" borderId="55" xfId="0" applyFont="1" applyBorder="1" applyAlignment="1">
      <alignment wrapText="1"/>
    </xf>
    <xf numFmtId="0" fontId="1" fillId="0" borderId="93" xfId="0" applyFont="1" applyBorder="1" applyAlignment="1">
      <alignment wrapText="1"/>
    </xf>
    <xf numFmtId="0" fontId="1" fillId="0" borderId="67" xfId="0" applyFont="1" applyBorder="1" applyAlignment="1">
      <alignment wrapText="1"/>
    </xf>
    <xf numFmtId="0" fontId="1" fillId="0" borderId="95" xfId="0" applyFont="1" applyBorder="1" applyAlignment="1">
      <alignment wrapText="1"/>
    </xf>
    <xf numFmtId="168" fontId="22" fillId="12" borderId="92" xfId="0" applyNumberFormat="1" applyFont="1" applyFill="1" applyBorder="1" applyAlignment="1">
      <alignment horizontal="right" vertical="center" wrapText="1"/>
    </xf>
    <xf numFmtId="10" fontId="22" fillId="12" borderId="81" xfId="0" applyNumberFormat="1" applyFont="1" applyFill="1" applyBorder="1" applyAlignment="1">
      <alignment vertical="center" wrapText="1"/>
    </xf>
    <xf numFmtId="165" fontId="10" fillId="0" borderId="18" xfId="0" applyNumberFormat="1" applyFont="1" applyBorder="1" applyAlignment="1">
      <alignment horizontal="right" vertical="center"/>
    </xf>
    <xf numFmtId="165" fontId="10" fillId="0" borderId="109" xfId="0" applyNumberFormat="1" applyFont="1" applyBorder="1" applyAlignment="1">
      <alignment horizontal="right" vertical="center"/>
    </xf>
    <xf numFmtId="0" fontId="23" fillId="0" borderId="0" xfId="0" applyFont="1"/>
    <xf numFmtId="0" fontId="24" fillId="0" borderId="0" xfId="0" applyFont="1"/>
    <xf numFmtId="3" fontId="6" fillId="4" borderId="1" xfId="0" applyNumberFormat="1" applyFont="1" applyFill="1" applyBorder="1" applyAlignment="1">
      <alignment horizontal="center" vertical="center"/>
    </xf>
    <xf numFmtId="3" fontId="6" fillId="4" borderId="3" xfId="0" applyNumberFormat="1" applyFont="1" applyFill="1" applyBorder="1" applyAlignment="1">
      <alignment horizontal="center" vertical="center"/>
    </xf>
    <xf numFmtId="3" fontId="6" fillId="4" borderId="4" xfId="0" applyNumberFormat="1" applyFont="1" applyFill="1" applyBorder="1" applyAlignment="1">
      <alignment horizontal="center" vertical="center"/>
    </xf>
    <xf numFmtId="0" fontId="5" fillId="0" borderId="0" xfId="0" applyFont="1" applyProtection="1">
      <protection locked="0"/>
    </xf>
    <xf numFmtId="2" fontId="5" fillId="0" borderId="0" xfId="0" applyNumberFormat="1" applyFont="1" applyAlignment="1">
      <alignment horizontal="left"/>
    </xf>
    <xf numFmtId="0" fontId="1" fillId="5" borderId="0" xfId="0" applyFont="1" applyFill="1" applyAlignment="1">
      <alignment horizontal="left"/>
    </xf>
    <xf numFmtId="0" fontId="25" fillId="0" borderId="0" xfId="0" applyFont="1" applyAlignment="1">
      <alignment horizontal="center" vertical="center"/>
    </xf>
    <xf numFmtId="0" fontId="1" fillId="0" borderId="0" xfId="0" applyFont="1" applyAlignment="1">
      <alignment horizontal="right"/>
    </xf>
    <xf numFmtId="0" fontId="9" fillId="9" borderId="31" xfId="0" applyFont="1" applyFill="1" applyBorder="1" applyAlignment="1">
      <alignment horizontal="center" vertical="center"/>
    </xf>
    <xf numFmtId="0" fontId="4" fillId="0" borderId="16" xfId="0" applyFont="1" applyBorder="1" applyAlignment="1">
      <alignment horizontal="center" vertical="center"/>
    </xf>
    <xf numFmtId="0" fontId="4" fillId="0" borderId="16" xfId="0" applyFont="1" applyBorder="1"/>
    <xf numFmtId="0" fontId="4" fillId="0" borderId="35" xfId="0" applyFont="1" applyBorder="1"/>
    <xf numFmtId="165" fontId="9" fillId="4" borderId="13" xfId="0" applyNumberFormat="1" applyFont="1" applyFill="1" applyBorder="1" applyAlignment="1">
      <alignment horizontal="center"/>
    </xf>
    <xf numFmtId="0" fontId="0" fillId="0" borderId="42" xfId="0" applyBorder="1" applyAlignment="1">
      <alignment horizontal="center"/>
    </xf>
    <xf numFmtId="49" fontId="9" fillId="4" borderId="1" xfId="0" applyNumberFormat="1" applyFont="1" applyFill="1" applyBorder="1" applyAlignment="1">
      <alignment horizontal="center" vertical="center" wrapText="1"/>
    </xf>
    <xf numFmtId="49" fontId="9" fillId="4" borderId="6" xfId="0" applyNumberFormat="1" applyFont="1" applyFill="1" applyBorder="1" applyAlignment="1">
      <alignment horizontal="center" vertical="center" wrapText="1"/>
    </xf>
    <xf numFmtId="49" fontId="9" fillId="4" borderId="11" xfId="0" applyNumberFormat="1" applyFont="1" applyFill="1" applyBorder="1" applyAlignment="1">
      <alignment horizontal="center" vertical="center" wrapText="1"/>
    </xf>
    <xf numFmtId="165" fontId="9" fillId="4" borderId="29" xfId="0" applyNumberFormat="1" applyFont="1" applyFill="1" applyBorder="1" applyAlignment="1">
      <alignment horizontal="center"/>
    </xf>
    <xf numFmtId="165" fontId="9" fillId="4" borderId="30" xfId="0" applyNumberFormat="1" applyFont="1" applyFill="1" applyBorder="1" applyAlignment="1">
      <alignment horizontal="center"/>
    </xf>
    <xf numFmtId="165" fontId="9" fillId="4" borderId="21" xfId="0" applyNumberFormat="1" applyFont="1" applyFill="1" applyBorder="1" applyAlignment="1">
      <alignment horizontal="center"/>
    </xf>
    <xf numFmtId="0" fontId="0" fillId="0" borderId="21" xfId="0" applyBorder="1" applyAlignment="1">
      <alignment horizontal="center"/>
    </xf>
    <xf numFmtId="49" fontId="9" fillId="4" borderId="28" xfId="0" applyNumberFormat="1" applyFont="1" applyFill="1" applyBorder="1" applyAlignment="1">
      <alignment horizontal="center" vertical="center" wrapText="1"/>
    </xf>
    <xf numFmtId="49" fontId="9" fillId="4" borderId="23" xfId="0" applyNumberFormat="1" applyFont="1" applyFill="1" applyBorder="1" applyAlignment="1">
      <alignment horizontal="center" vertical="center" wrapText="1"/>
    </xf>
    <xf numFmtId="49" fontId="9" fillId="4" borderId="22" xfId="0" applyNumberFormat="1" applyFont="1" applyFill="1" applyBorder="1" applyAlignment="1">
      <alignment horizontal="center" vertical="center" wrapText="1"/>
    </xf>
    <xf numFmtId="49" fontId="15" fillId="11" borderId="39" xfId="0" applyNumberFormat="1" applyFont="1" applyFill="1" applyBorder="1" applyAlignment="1">
      <alignment horizontal="center" vertical="center"/>
    </xf>
    <xf numFmtId="49" fontId="15" fillId="11" borderId="40" xfId="0" applyNumberFormat="1" applyFont="1" applyFill="1" applyBorder="1" applyAlignment="1">
      <alignment horizontal="center" vertical="center"/>
    </xf>
    <xf numFmtId="49" fontId="15" fillId="11" borderId="41" xfId="0" applyNumberFormat="1" applyFont="1" applyFill="1" applyBorder="1" applyAlignment="1">
      <alignment horizontal="center" vertical="center"/>
    </xf>
    <xf numFmtId="0" fontId="10" fillId="0" borderId="6" xfId="0" applyFont="1" applyBorder="1" applyAlignment="1">
      <alignment horizontal="left"/>
    </xf>
    <xf numFmtId="0" fontId="10" fillId="0" borderId="20" xfId="0" applyFont="1" applyBorder="1" applyAlignment="1">
      <alignment horizontal="left"/>
    </xf>
    <xf numFmtId="0" fontId="10" fillId="0" borderId="2" xfId="0" applyFont="1" applyBorder="1" applyAlignment="1">
      <alignment horizontal="left"/>
    </xf>
    <xf numFmtId="0" fontId="2" fillId="0" borderId="20" xfId="0" applyFont="1" applyBorder="1"/>
    <xf numFmtId="0" fontId="2" fillId="0" borderId="2" xfId="0" applyFont="1" applyBorder="1"/>
    <xf numFmtId="2" fontId="10" fillId="4" borderId="31" xfId="0" applyNumberFormat="1" applyFont="1" applyFill="1" applyBorder="1" applyAlignment="1">
      <alignment horizontal="left"/>
    </xf>
    <xf numFmtId="0" fontId="0" fillId="4" borderId="16" xfId="0" applyFill="1" applyBorder="1"/>
    <xf numFmtId="0" fontId="0" fillId="4" borderId="32" xfId="0" applyFill="1" applyBorder="1"/>
    <xf numFmtId="166" fontId="4" fillId="11" borderId="6" xfId="0" applyNumberFormat="1" applyFont="1" applyFill="1" applyBorder="1" applyAlignment="1">
      <alignment horizontal="left" vertical="center"/>
    </xf>
    <xf numFmtId="0" fontId="0" fillId="11" borderId="20" xfId="0" applyFill="1" applyBorder="1" applyAlignment="1">
      <alignment horizontal="left" vertical="center"/>
    </xf>
    <xf numFmtId="0" fontId="0" fillId="11" borderId="2" xfId="0" applyFill="1" applyBorder="1" applyAlignment="1">
      <alignment horizontal="left" vertical="center"/>
    </xf>
    <xf numFmtId="49" fontId="21" fillId="11" borderId="36" xfId="0" applyNumberFormat="1" applyFont="1" applyFill="1" applyBorder="1" applyAlignment="1">
      <alignment horizontal="center" vertical="center"/>
    </xf>
    <xf numFmtId="49" fontId="21" fillId="11" borderId="37" xfId="0" applyNumberFormat="1" applyFont="1" applyFill="1" applyBorder="1" applyAlignment="1">
      <alignment horizontal="center" vertical="center"/>
    </xf>
    <xf numFmtId="49" fontId="21" fillId="11" borderId="38" xfId="0" applyNumberFormat="1" applyFont="1" applyFill="1" applyBorder="1" applyAlignment="1">
      <alignment horizontal="center" vertical="center"/>
    </xf>
    <xf numFmtId="0" fontId="0" fillId="11" borderId="6" xfId="0" applyFill="1" applyBorder="1" applyAlignment="1">
      <alignment horizontal="left"/>
    </xf>
    <xf numFmtId="0" fontId="0" fillId="11" borderId="20" xfId="0" applyFill="1" applyBorder="1" applyAlignment="1">
      <alignment horizontal="left"/>
    </xf>
    <xf numFmtId="0" fontId="0" fillId="11" borderId="2" xfId="0" applyFill="1" applyBorder="1" applyAlignment="1">
      <alignment horizontal="left"/>
    </xf>
    <xf numFmtId="49" fontId="15" fillId="11" borderId="22" xfId="0" applyNumberFormat="1" applyFont="1" applyFill="1" applyBorder="1" applyAlignment="1">
      <alignment horizontal="center" vertical="center"/>
    </xf>
    <xf numFmtId="0" fontId="0" fillId="0" borderId="20" xfId="0" applyBorder="1" applyAlignment="1">
      <alignment horizontal="center" vertical="center"/>
    </xf>
    <xf numFmtId="0" fontId="0" fillId="0" borderId="107" xfId="0" applyBorder="1" applyAlignment="1">
      <alignment horizontal="center" vertical="center"/>
    </xf>
    <xf numFmtId="0" fontId="9" fillId="0" borderId="1" xfId="0" applyFont="1" applyBorder="1" applyAlignment="1">
      <alignment horizontal="center" vertical="center"/>
    </xf>
    <xf numFmtId="0" fontId="6" fillId="0" borderId="4" xfId="0" applyFont="1" applyBorder="1" applyAlignment="1">
      <alignment horizontal="center" vertical="center"/>
    </xf>
    <xf numFmtId="0" fontId="6" fillId="0" borderId="1" xfId="0" applyFont="1" applyBorder="1" applyAlignment="1">
      <alignment horizontal="center" vertical="center"/>
    </xf>
    <xf numFmtId="2" fontId="10" fillId="4" borderId="33" xfId="0" applyNumberFormat="1" applyFont="1" applyFill="1" applyBorder="1" applyAlignment="1">
      <alignment horizontal="left"/>
    </xf>
    <xf numFmtId="2" fontId="10" fillId="4" borderId="34" xfId="0" applyNumberFormat="1" applyFont="1" applyFill="1" applyBorder="1" applyAlignment="1">
      <alignment horizontal="left"/>
    </xf>
    <xf numFmtId="2" fontId="10" fillId="4" borderId="35" xfId="0" applyNumberFormat="1" applyFont="1" applyFill="1" applyBorder="1" applyAlignment="1">
      <alignment horizontal="left"/>
    </xf>
    <xf numFmtId="0" fontId="10" fillId="0" borderId="25" xfId="0" applyFont="1" applyBorder="1" applyAlignment="1">
      <alignment horizontal="left"/>
    </xf>
    <xf numFmtId="0" fontId="10" fillId="0" borderId="7" xfId="0" applyFont="1" applyBorder="1" applyAlignment="1">
      <alignment horizontal="left"/>
    </xf>
    <xf numFmtId="0" fontId="10" fillId="0" borderId="26" xfId="0" applyFont="1" applyBorder="1" applyAlignment="1">
      <alignment horizontal="left"/>
    </xf>
    <xf numFmtId="0" fontId="6" fillId="0" borderId="6" xfId="0" applyFont="1" applyBorder="1" applyAlignment="1">
      <alignment horizontal="center" vertical="center"/>
    </xf>
    <xf numFmtId="2" fontId="10" fillId="4" borderId="16" xfId="0" applyNumberFormat="1" applyFont="1" applyFill="1" applyBorder="1" applyAlignment="1">
      <alignment horizontal="left"/>
    </xf>
    <xf numFmtId="2" fontId="10" fillId="4" borderId="32" xfId="0" applyNumberFormat="1" applyFont="1" applyFill="1" applyBorder="1" applyAlignment="1">
      <alignment horizontal="left"/>
    </xf>
    <xf numFmtId="166" fontId="4" fillId="11" borderId="6" xfId="0" applyNumberFormat="1" applyFont="1" applyFill="1" applyBorder="1" applyAlignment="1">
      <alignment horizontal="left"/>
    </xf>
    <xf numFmtId="0" fontId="10" fillId="9" borderId="31" xfId="0" applyFont="1" applyFill="1" applyBorder="1" applyAlignment="1">
      <alignment horizontal="center" vertical="center"/>
    </xf>
    <xf numFmtId="0" fontId="1" fillId="0" borderId="16" xfId="0" applyFont="1" applyBorder="1" applyAlignment="1">
      <alignment horizontal="center" vertical="center"/>
    </xf>
    <xf numFmtId="0" fontId="0" fillId="0" borderId="16" xfId="0" applyBorder="1"/>
    <xf numFmtId="0" fontId="0" fillId="0" borderId="32" xfId="0" applyBorder="1"/>
    <xf numFmtId="164" fontId="4" fillId="11" borderId="6" xfId="0" applyNumberFormat="1" applyFont="1" applyFill="1" applyBorder="1" applyAlignment="1">
      <alignment horizontal="left"/>
    </xf>
    <xf numFmtId="0" fontId="1" fillId="11" borderId="20" xfId="0" applyFont="1" applyFill="1" applyBorder="1" applyAlignment="1">
      <alignment horizontal="left"/>
    </xf>
    <xf numFmtId="0" fontId="1" fillId="11" borderId="2" xfId="0" applyFont="1" applyFill="1" applyBorder="1" applyAlignment="1">
      <alignment horizontal="left"/>
    </xf>
    <xf numFmtId="2" fontId="4" fillId="11" borderId="6" xfId="0" applyNumberFormat="1" applyFont="1" applyFill="1" applyBorder="1" applyAlignment="1">
      <alignment horizontal="left" vertical="center"/>
    </xf>
    <xf numFmtId="2" fontId="4" fillId="11" borderId="20" xfId="0" applyNumberFormat="1" applyFont="1" applyFill="1" applyBorder="1" applyAlignment="1">
      <alignment horizontal="left" vertical="center"/>
    </xf>
    <xf numFmtId="2" fontId="4" fillId="11" borderId="2" xfId="0" applyNumberFormat="1" applyFont="1" applyFill="1" applyBorder="1" applyAlignment="1">
      <alignment horizontal="left" vertical="center"/>
    </xf>
    <xf numFmtId="0" fontId="6" fillId="0" borderId="3" xfId="0" applyFont="1" applyBorder="1" applyAlignment="1">
      <alignment horizontal="center" vertical="center"/>
    </xf>
    <xf numFmtId="0" fontId="6" fillId="0" borderId="2" xfId="0" applyFont="1" applyBorder="1" applyAlignment="1">
      <alignment horizontal="center" vertical="center"/>
    </xf>
    <xf numFmtId="0" fontId="10" fillId="0" borderId="10" xfId="0" applyFont="1" applyBorder="1" applyAlignment="1">
      <alignment horizontal="left"/>
    </xf>
    <xf numFmtId="0" fontId="10" fillId="0" borderId="8" xfId="0" applyFont="1" applyBorder="1" applyAlignment="1">
      <alignment horizontal="left"/>
    </xf>
    <xf numFmtId="0" fontId="10" fillId="0" borderId="27" xfId="0" applyFont="1" applyBorder="1" applyAlignment="1">
      <alignment horizontal="left"/>
    </xf>
    <xf numFmtId="0" fontId="4" fillId="11" borderId="6" xfId="0" applyFont="1" applyFill="1" applyBorder="1"/>
    <xf numFmtId="0" fontId="0" fillId="11" borderId="20" xfId="0" applyFill="1" applyBorder="1"/>
    <xf numFmtId="0" fontId="0" fillId="11" borderId="2" xfId="0" applyFill="1" applyBorder="1"/>
    <xf numFmtId="0" fontId="10" fillId="0" borderId="73" xfId="0" applyFont="1" applyBorder="1" applyAlignment="1">
      <alignment horizontal="right" vertical="center" wrapText="1"/>
    </xf>
    <xf numFmtId="0" fontId="10" fillId="0" borderId="74" xfId="0" applyFont="1" applyBorder="1" applyAlignment="1">
      <alignment horizontal="right" vertical="center"/>
    </xf>
    <xf numFmtId="0" fontId="1" fillId="0" borderId="7" xfId="0" applyFont="1" applyBorder="1" applyAlignment="1">
      <alignment horizontal="center" vertical="center" wrapText="1"/>
    </xf>
    <xf numFmtId="0" fontId="0" fillId="0" borderId="7" xfId="0" applyBorder="1" applyAlignment="1">
      <alignment horizontal="center" vertical="center" wrapText="1"/>
    </xf>
    <xf numFmtId="0" fontId="10" fillId="0" borderId="0" xfId="0" applyFont="1" applyAlignment="1">
      <alignment horizontal="right" wrapText="1"/>
    </xf>
    <xf numFmtId="0" fontId="1" fillId="0" borderId="0" xfId="0" applyFont="1" applyAlignment="1">
      <alignment horizontal="right" wrapText="1"/>
    </xf>
    <xf numFmtId="0" fontId="1" fillId="0" borderId="52" xfId="0" applyFont="1" applyBorder="1" applyAlignment="1">
      <alignment wrapText="1"/>
    </xf>
    <xf numFmtId="0" fontId="1" fillId="0" borderId="0" xfId="0" applyFont="1" applyAlignment="1">
      <alignment wrapText="1"/>
    </xf>
    <xf numFmtId="0" fontId="1" fillId="0" borderId="69" xfId="0" applyFont="1" applyBorder="1" applyAlignment="1">
      <alignment horizontal="left" vertical="center" wrapText="1"/>
    </xf>
    <xf numFmtId="0" fontId="0" fillId="0" borderId="71" xfId="0" applyBorder="1" applyAlignment="1">
      <alignment horizontal="left" vertical="center"/>
    </xf>
    <xf numFmtId="0" fontId="1" fillId="0" borderId="70" xfId="0" applyFont="1" applyBorder="1" applyAlignment="1">
      <alignment horizontal="left" vertical="center"/>
    </xf>
    <xf numFmtId="0" fontId="1" fillId="0" borderId="52" xfId="0" applyFont="1" applyBorder="1"/>
    <xf numFmtId="0" fontId="0" fillId="0" borderId="0" xfId="0"/>
    <xf numFmtId="0" fontId="1" fillId="0" borderId="65" xfId="0" applyFont="1" applyBorder="1" applyAlignment="1">
      <alignment horizontal="left" vertical="center" wrapText="1"/>
    </xf>
    <xf numFmtId="0" fontId="0" fillId="0" borderId="67" xfId="0" applyBorder="1" applyAlignment="1">
      <alignment horizontal="left" vertical="center"/>
    </xf>
    <xf numFmtId="0" fontId="1" fillId="0" borderId="94" xfId="0" applyFont="1" applyBorder="1" applyAlignment="1">
      <alignment horizontal="left" vertical="center"/>
    </xf>
    <xf numFmtId="0" fontId="0" fillId="0" borderId="95" xfId="0" applyBorder="1" applyAlignment="1">
      <alignment horizontal="left" vertical="center"/>
    </xf>
    <xf numFmtId="0" fontId="1" fillId="0" borderId="96" xfId="0" applyFont="1" applyBorder="1" applyAlignment="1">
      <alignment wrapText="1"/>
    </xf>
    <xf numFmtId="0" fontId="1" fillId="0" borderId="55" xfId="0" applyFont="1" applyBorder="1" applyAlignment="1">
      <alignment horizontal="left" vertical="center" wrapText="1"/>
    </xf>
    <xf numFmtId="0" fontId="0" fillId="0" borderId="56" xfId="0" applyBorder="1" applyAlignment="1">
      <alignment horizontal="left" vertical="center"/>
    </xf>
    <xf numFmtId="0" fontId="1" fillId="0" borderId="66" xfId="0" applyFont="1" applyBorder="1" applyAlignment="1">
      <alignment horizontal="left" vertical="center"/>
    </xf>
    <xf numFmtId="0" fontId="22" fillId="12" borderId="24" xfId="0" applyFont="1" applyFill="1" applyBorder="1" applyAlignment="1">
      <alignment wrapText="1"/>
    </xf>
    <xf numFmtId="0" fontId="22" fillId="12" borderId="108" xfId="0" applyFont="1" applyFill="1" applyBorder="1" applyAlignment="1">
      <alignment wrapText="1"/>
    </xf>
    <xf numFmtId="0" fontId="18" fillId="12" borderId="93" xfId="0" applyFont="1" applyFill="1" applyBorder="1" applyAlignment="1">
      <alignment horizontal="left" vertical="center" wrapText="1"/>
    </xf>
    <xf numFmtId="0" fontId="18" fillId="12" borderId="94" xfId="0" applyFont="1" applyFill="1" applyBorder="1" applyAlignment="1">
      <alignment horizontal="left" vertical="center" wrapText="1"/>
    </xf>
    <xf numFmtId="0" fontId="0" fillId="12" borderId="94" xfId="0" applyFill="1" applyBorder="1" applyAlignment="1">
      <alignment horizontal="left" vertical="center"/>
    </xf>
    <xf numFmtId="0" fontId="0" fillId="12" borderId="95" xfId="0" applyFill="1" applyBorder="1" applyAlignment="1">
      <alignment horizontal="left" vertical="center"/>
    </xf>
    <xf numFmtId="0" fontId="10" fillId="0" borderId="73" xfId="0" applyFont="1" applyBorder="1" applyAlignment="1">
      <alignment horizontal="right" vertical="center"/>
    </xf>
    <xf numFmtId="0" fontId="10" fillId="11" borderId="31" xfId="0" applyFont="1" applyFill="1" applyBorder="1" applyAlignment="1">
      <alignment horizontal="right" vertical="center" wrapText="1"/>
    </xf>
    <xf numFmtId="0" fontId="10" fillId="11" borderId="16" xfId="0" applyFont="1" applyFill="1" applyBorder="1" applyAlignment="1">
      <alignment horizontal="right" vertical="center" wrapText="1"/>
    </xf>
    <xf numFmtId="0" fontId="0" fillId="11" borderId="16" xfId="0" applyFill="1" applyBorder="1" applyAlignment="1">
      <alignment vertical="center"/>
    </xf>
    <xf numFmtId="0" fontId="0" fillId="11" borderId="18" xfId="0" applyFill="1" applyBorder="1" applyAlignment="1">
      <alignment vertical="center"/>
    </xf>
    <xf numFmtId="0" fontId="19" fillId="10" borderId="6" xfId="0" applyFont="1" applyFill="1" applyBorder="1" applyAlignment="1">
      <alignment vertical="center" wrapText="1"/>
    </xf>
    <xf numFmtId="0" fontId="1" fillId="10" borderId="20" xfId="0" applyFont="1" applyFill="1" applyBorder="1" applyAlignment="1">
      <alignment vertical="center" wrapText="1"/>
    </xf>
    <xf numFmtId="0" fontId="1" fillId="0" borderId="20" xfId="0" applyFont="1" applyBorder="1" applyAlignment="1">
      <alignment wrapText="1"/>
    </xf>
    <xf numFmtId="0" fontId="1" fillId="0" borderId="2" xfId="0" applyFont="1" applyBorder="1" applyAlignment="1">
      <alignment wrapText="1"/>
    </xf>
    <xf numFmtId="0" fontId="10" fillId="11" borderId="47" xfId="0" applyFont="1" applyFill="1" applyBorder="1" applyAlignment="1">
      <alignment horizontal="left" vertical="center" wrapText="1"/>
    </xf>
    <xf numFmtId="0" fontId="10" fillId="11" borderId="48" xfId="0" applyFont="1" applyFill="1" applyBorder="1" applyAlignment="1">
      <alignment horizontal="left" vertical="center" wrapText="1"/>
    </xf>
    <xf numFmtId="0" fontId="10" fillId="11" borderId="34" xfId="0" applyFont="1" applyFill="1" applyBorder="1" applyAlignment="1">
      <alignment horizontal="left" vertical="center" wrapText="1"/>
    </xf>
    <xf numFmtId="0" fontId="0" fillId="11" borderId="34" xfId="0" applyFill="1" applyBorder="1" applyAlignment="1">
      <alignment horizontal="left" vertical="center"/>
    </xf>
    <xf numFmtId="0" fontId="0" fillId="11" borderId="35" xfId="0" applyFill="1" applyBorder="1" applyAlignment="1">
      <alignment horizontal="left" vertical="center"/>
    </xf>
    <xf numFmtId="0" fontId="1" fillId="0" borderId="50" xfId="0" applyFont="1" applyBorder="1"/>
    <xf numFmtId="0" fontId="0" fillId="0" borderId="7" xfId="0" applyBorder="1"/>
    <xf numFmtId="0" fontId="10" fillId="0" borderId="1" xfId="0" applyFont="1" applyBorder="1" applyAlignment="1">
      <alignment horizontal="center" vertical="center" wrapText="1"/>
    </xf>
    <xf numFmtId="0" fontId="0" fillId="0" borderId="1" xfId="0" applyBorder="1" applyAlignment="1">
      <alignment vertical="center"/>
    </xf>
    <xf numFmtId="0" fontId="0" fillId="0" borderId="1" xfId="0" applyBorder="1" applyAlignment="1">
      <alignment horizontal="center" vertical="center" wrapText="1"/>
    </xf>
    <xf numFmtId="0" fontId="10" fillId="11" borderId="31" xfId="0" applyFont="1" applyFill="1" applyBorder="1" applyAlignment="1">
      <alignment horizontal="left" vertical="center" wrapText="1"/>
    </xf>
    <xf numFmtId="0" fontId="0" fillId="11" borderId="16" xfId="0" applyFill="1" applyBorder="1" applyAlignment="1">
      <alignment horizontal="left" vertical="center"/>
    </xf>
    <xf numFmtId="0" fontId="0" fillId="11" borderId="18" xfId="0" applyFill="1" applyBorder="1" applyAlignment="1">
      <alignment horizontal="left" vertical="center"/>
    </xf>
    <xf numFmtId="0" fontId="0" fillId="11" borderId="48" xfId="0" applyFill="1" applyBorder="1" applyAlignment="1">
      <alignment horizontal="left" vertical="center"/>
    </xf>
    <xf numFmtId="0" fontId="0" fillId="11" borderId="49" xfId="0" applyFill="1" applyBorder="1" applyAlignment="1">
      <alignment horizontal="left" vertical="center"/>
    </xf>
    <xf numFmtId="0" fontId="10" fillId="0" borderId="76" xfId="0" applyFont="1" applyBorder="1" applyAlignment="1">
      <alignment horizontal="center" wrapText="1"/>
    </xf>
    <xf numFmtId="0" fontId="1" fillId="0" borderId="98" xfId="0" applyFont="1" applyBorder="1" applyAlignment="1">
      <alignment wrapText="1"/>
    </xf>
    <xf numFmtId="0" fontId="1" fillId="0" borderId="78" xfId="0" applyFont="1" applyBorder="1" applyAlignment="1">
      <alignment wrapText="1"/>
    </xf>
    <xf numFmtId="0" fontId="1" fillId="0" borderId="99" xfId="0" applyFont="1" applyBorder="1" applyAlignment="1">
      <alignment wrapText="1"/>
    </xf>
    <xf numFmtId="0" fontId="1" fillId="0" borderId="86" xfId="0" applyFont="1" applyBorder="1" applyAlignment="1">
      <alignment wrapText="1"/>
    </xf>
    <xf numFmtId="0" fontId="1" fillId="0" borderId="100" xfId="0" applyFont="1" applyBorder="1" applyAlignment="1">
      <alignment wrapText="1"/>
    </xf>
    <xf numFmtId="0" fontId="10" fillId="0" borderId="6" xfId="0" applyFont="1" applyBorder="1" applyAlignment="1">
      <alignment horizontal="center" vertical="center"/>
    </xf>
    <xf numFmtId="0" fontId="10" fillId="0" borderId="2" xfId="0" applyFont="1" applyBorder="1" applyAlignment="1">
      <alignment horizontal="center" vertical="center"/>
    </xf>
    <xf numFmtId="0" fontId="1" fillId="0" borderId="83" xfId="0" applyFont="1" applyBorder="1" applyAlignment="1">
      <alignment vertical="center" wrapText="1"/>
    </xf>
    <xf numFmtId="0" fontId="0" fillId="0" borderId="84" xfId="0" applyBorder="1" applyAlignment="1">
      <alignment vertical="center"/>
    </xf>
    <xf numFmtId="0" fontId="0" fillId="0" borderId="85" xfId="0" applyBorder="1" applyAlignment="1">
      <alignment vertical="center"/>
    </xf>
    <xf numFmtId="0" fontId="0" fillId="0" borderId="83" xfId="0" applyBorder="1" applyAlignment="1">
      <alignment vertical="center"/>
    </xf>
    <xf numFmtId="0" fontId="1" fillId="0" borderId="93" xfId="0" applyFont="1" applyBorder="1" applyAlignment="1">
      <alignment vertical="center" wrapText="1"/>
    </xf>
    <xf numFmtId="0" fontId="0" fillId="0" borderId="94" xfId="0" applyBorder="1" applyAlignment="1">
      <alignment vertical="center"/>
    </xf>
    <xf numFmtId="0" fontId="0" fillId="0" borderId="95" xfId="0" applyBorder="1" applyAlignment="1">
      <alignment vertical="center"/>
    </xf>
    <xf numFmtId="0" fontId="0" fillId="0" borderId="93" xfId="0" applyBorder="1" applyAlignment="1">
      <alignment vertical="center"/>
    </xf>
    <xf numFmtId="0" fontId="1" fillId="0" borderId="69" xfId="0" applyFont="1" applyBorder="1" applyAlignment="1">
      <alignment vertical="center" wrapText="1"/>
    </xf>
    <xf numFmtId="0" fontId="0" fillId="0" borderId="70" xfId="0" applyBorder="1" applyAlignment="1">
      <alignment vertical="center"/>
    </xf>
    <xf numFmtId="0" fontId="0" fillId="0" borderId="71" xfId="0" applyBorder="1" applyAlignment="1">
      <alignment vertical="center"/>
    </xf>
    <xf numFmtId="0" fontId="0" fillId="0" borderId="69" xfId="0" applyBorder="1" applyAlignment="1">
      <alignment vertical="center"/>
    </xf>
    <xf numFmtId="0" fontId="1" fillId="0" borderId="94" xfId="0" applyFont="1" applyBorder="1" applyAlignment="1">
      <alignment vertical="center" wrapText="1"/>
    </xf>
    <xf numFmtId="0" fontId="1" fillId="0" borderId="95" xfId="0" applyFont="1" applyBorder="1" applyAlignment="1">
      <alignment vertical="center"/>
    </xf>
    <xf numFmtId="0" fontId="1" fillId="0" borderId="69" xfId="0" applyFont="1" applyBorder="1" applyAlignment="1">
      <alignment vertical="center"/>
    </xf>
    <xf numFmtId="0" fontId="1" fillId="0" borderId="70" xfId="0" applyFont="1" applyBorder="1" applyAlignment="1">
      <alignment vertical="center"/>
    </xf>
    <xf numFmtId="0" fontId="1" fillId="0" borderId="71" xfId="0" applyFont="1" applyBorder="1" applyAlignment="1">
      <alignment vertical="center"/>
    </xf>
    <xf numFmtId="0" fontId="0" fillId="0" borderId="48" xfId="0" applyBorder="1" applyAlignment="1">
      <alignment horizontal="left" vertical="center"/>
    </xf>
    <xf numFmtId="0" fontId="0" fillId="0" borderId="49" xfId="0" applyBorder="1" applyAlignment="1">
      <alignment horizontal="left" vertical="center"/>
    </xf>
    <xf numFmtId="0" fontId="10" fillId="0" borderId="90" xfId="0" applyFont="1" applyBorder="1" applyAlignment="1">
      <alignment horizontal="center" vertical="center" wrapText="1"/>
    </xf>
    <xf numFmtId="0" fontId="1" fillId="0" borderId="91" xfId="0" applyFont="1" applyBorder="1" applyAlignment="1">
      <alignment vertical="center" wrapText="1"/>
    </xf>
    <xf numFmtId="0" fontId="1" fillId="0" borderId="84" xfId="0" applyFont="1" applyBorder="1" applyAlignment="1">
      <alignment vertical="center" wrapText="1"/>
    </xf>
    <xf numFmtId="0" fontId="1" fillId="0" borderId="85" xfId="0" applyFont="1" applyBorder="1" applyAlignment="1">
      <alignment vertical="center"/>
    </xf>
    <xf numFmtId="0" fontId="10" fillId="12" borderId="6" xfId="0" applyFont="1" applyFill="1" applyBorder="1" applyAlignment="1">
      <alignment horizontal="left" vertical="center" wrapText="1"/>
    </xf>
    <xf numFmtId="0" fontId="1" fillId="12" borderId="20" xfId="0" applyFont="1" applyFill="1" applyBorder="1" applyAlignment="1">
      <alignment vertical="center" wrapText="1"/>
    </xf>
    <xf numFmtId="0" fontId="1" fillId="12" borderId="20" xfId="0" applyFont="1" applyFill="1" applyBorder="1" applyAlignment="1">
      <alignment vertical="center"/>
    </xf>
    <xf numFmtId="0" fontId="1" fillId="12" borderId="2" xfId="0" applyFont="1" applyFill="1" applyBorder="1" applyAlignment="1">
      <alignment vertical="center"/>
    </xf>
    <xf numFmtId="0" fontId="1" fillId="0" borderId="83" xfId="0" applyFont="1" applyBorder="1" applyAlignment="1">
      <alignment horizontal="left" vertical="center" wrapText="1"/>
    </xf>
    <xf numFmtId="0" fontId="1" fillId="0" borderId="84" xfId="0" applyFont="1" applyBorder="1" applyAlignment="1">
      <alignment vertical="center"/>
    </xf>
    <xf numFmtId="0" fontId="1" fillId="0" borderId="70" xfId="0" applyFont="1" applyBorder="1" applyAlignment="1">
      <alignment vertical="center" wrapText="1"/>
    </xf>
    <xf numFmtId="0" fontId="1" fillId="0" borderId="45" xfId="0" applyFont="1" applyBorder="1"/>
    <xf numFmtId="0" fontId="1" fillId="0" borderId="72" xfId="0" applyFont="1" applyBorder="1"/>
    <xf numFmtId="0" fontId="10" fillId="0" borderId="89" xfId="0" applyFont="1" applyBorder="1" applyAlignment="1">
      <alignment horizontal="right" vertical="center"/>
    </xf>
    <xf numFmtId="0" fontId="1" fillId="0" borderId="69" xfId="0" applyFont="1" applyBorder="1"/>
    <xf numFmtId="0" fontId="1" fillId="0" borderId="70" xfId="0" applyFont="1" applyBorder="1"/>
    <xf numFmtId="0" fontId="1" fillId="0" borderId="71" xfId="0" applyFont="1" applyBorder="1"/>
    <xf numFmtId="0" fontId="1" fillId="11" borderId="48" xfId="0" applyFont="1" applyFill="1" applyBorder="1" applyAlignment="1">
      <alignment horizontal="left" vertical="center" wrapText="1"/>
    </xf>
    <xf numFmtId="0" fontId="1" fillId="11" borderId="48" xfId="0" applyFont="1" applyFill="1" applyBorder="1" applyAlignment="1">
      <alignment horizontal="left" vertical="center"/>
    </xf>
    <xf numFmtId="0" fontId="1" fillId="11" borderId="49" xfId="0" applyFont="1" applyFill="1" applyBorder="1" applyAlignment="1">
      <alignment horizontal="left" vertical="center"/>
    </xf>
    <xf numFmtId="0" fontId="1" fillId="0" borderId="76" xfId="0" applyFont="1" applyBorder="1" applyAlignment="1">
      <alignment wrapText="1"/>
    </xf>
    <xf numFmtId="0" fontId="1" fillId="0" borderId="77" xfId="0" applyFont="1" applyBorder="1" applyAlignment="1">
      <alignment wrapText="1"/>
    </xf>
    <xf numFmtId="0" fontId="1" fillId="0" borderId="79" xfId="0" applyFont="1" applyBorder="1" applyAlignment="1">
      <alignment wrapText="1"/>
    </xf>
    <xf numFmtId="0" fontId="1" fillId="0" borderId="87" xfId="0" applyFont="1" applyBorder="1" applyAlignment="1">
      <alignment wrapText="1"/>
    </xf>
    <xf numFmtId="0" fontId="10" fillId="0" borderId="9" xfId="0" applyFont="1" applyBorder="1" applyAlignment="1">
      <alignment horizontal="left" vertical="center" wrapText="1"/>
    </xf>
    <xf numFmtId="0" fontId="1" fillId="0" borderId="9" xfId="0" applyFont="1" applyBorder="1" applyAlignment="1">
      <alignment vertical="center" wrapText="1"/>
    </xf>
    <xf numFmtId="0" fontId="1" fillId="0" borderId="9" xfId="0" applyFont="1" applyBorder="1"/>
    <xf numFmtId="0" fontId="1" fillId="0" borderId="80" xfId="0" applyFont="1" applyBorder="1" applyAlignment="1">
      <alignment vertical="center"/>
    </xf>
    <xf numFmtId="0" fontId="1" fillId="0" borderId="56" xfId="0" applyFont="1" applyBorder="1" applyAlignment="1">
      <alignment vertical="center"/>
    </xf>
    <xf numFmtId="0" fontId="10" fillId="0" borderId="6" xfId="0" applyFont="1" applyBorder="1" applyAlignment="1">
      <alignment horizontal="left" vertical="center" wrapText="1"/>
    </xf>
    <xf numFmtId="0" fontId="1" fillId="0" borderId="20" xfId="0" applyFont="1" applyBorder="1" applyAlignment="1">
      <alignment vertical="center"/>
    </xf>
    <xf numFmtId="0" fontId="1" fillId="0" borderId="2" xfId="0" applyFont="1" applyBorder="1" applyAlignment="1">
      <alignment vertical="center"/>
    </xf>
    <xf numFmtId="0" fontId="1" fillId="0" borderId="2" xfId="0" applyFont="1" applyBorder="1" applyAlignment="1">
      <alignment horizontal="center" vertical="center"/>
    </xf>
    <xf numFmtId="0" fontId="1" fillId="0" borderId="25" xfId="0" applyFont="1" applyBorder="1"/>
    <xf numFmtId="0" fontId="1" fillId="0" borderId="7" xfId="0" applyFont="1" applyBorder="1"/>
    <xf numFmtId="0" fontId="1" fillId="0" borderId="26" xfId="0" applyFont="1" applyBorder="1"/>
    <xf numFmtId="0" fontId="1" fillId="0" borderId="65" xfId="0" applyFont="1" applyBorder="1"/>
    <xf numFmtId="0" fontId="1" fillId="0" borderId="66" xfId="0" applyFont="1" applyBorder="1"/>
    <xf numFmtId="0" fontId="1" fillId="0" borderId="67" xfId="0" applyFont="1" applyBorder="1"/>
    <xf numFmtId="0" fontId="10" fillId="0" borderId="57" xfId="0" applyFont="1" applyBorder="1" applyAlignment="1">
      <alignment horizontal="center" vertical="center" wrapText="1"/>
    </xf>
    <xf numFmtId="0" fontId="1" fillId="0" borderId="58" xfId="0" applyFont="1" applyBorder="1" applyAlignment="1">
      <alignment horizontal="center" vertical="center" wrapText="1"/>
    </xf>
    <xf numFmtId="168" fontId="10" fillId="0" borderId="59" xfId="0" applyNumberFormat="1" applyFont="1" applyBorder="1" applyAlignment="1">
      <alignment horizontal="center" vertical="center" wrapText="1"/>
    </xf>
    <xf numFmtId="168" fontId="1" fillId="0" borderId="58" xfId="0" applyNumberFormat="1" applyFont="1" applyBorder="1" applyAlignment="1">
      <alignment horizontal="center" vertical="center" wrapText="1"/>
    </xf>
    <xf numFmtId="168" fontId="1" fillId="0" borderId="60" xfId="0" applyNumberFormat="1" applyFont="1" applyBorder="1" applyAlignment="1">
      <alignment horizontal="center" vertical="center" wrapText="1"/>
    </xf>
    <xf numFmtId="0" fontId="10" fillId="11" borderId="33" xfId="0" applyFont="1" applyFill="1" applyBorder="1" applyAlignment="1">
      <alignment horizontal="left" vertical="center" wrapText="1"/>
    </xf>
    <xf numFmtId="0" fontId="1" fillId="11" borderId="34" xfId="0" applyFont="1" applyFill="1" applyBorder="1" applyAlignment="1">
      <alignment horizontal="left" vertical="center" wrapText="1"/>
    </xf>
    <xf numFmtId="0" fontId="1" fillId="11" borderId="35" xfId="0" applyFont="1" applyFill="1" applyBorder="1" applyAlignment="1">
      <alignment horizontal="left" vertical="center" wrapText="1"/>
    </xf>
    <xf numFmtId="0" fontId="10" fillId="11" borderId="61" xfId="0" applyFont="1" applyFill="1" applyBorder="1" applyAlignment="1">
      <alignment horizontal="left" vertical="center" wrapText="1"/>
    </xf>
    <xf numFmtId="0" fontId="10" fillId="11" borderId="8" xfId="0" applyFont="1" applyFill="1" applyBorder="1" applyAlignment="1">
      <alignment horizontal="left" vertical="center" wrapText="1"/>
    </xf>
    <xf numFmtId="0" fontId="10" fillId="11" borderId="62" xfId="0" applyFont="1" applyFill="1" applyBorder="1" applyAlignment="1">
      <alignment horizontal="left" vertical="center" wrapText="1"/>
    </xf>
    <xf numFmtId="2" fontId="1" fillId="5" borderId="0" xfId="0" applyNumberFormat="1" applyFont="1" applyFill="1" applyAlignment="1">
      <alignment horizontal="center"/>
    </xf>
    <xf numFmtId="0" fontId="1" fillId="0" borderId="0" xfId="0" applyFont="1"/>
    <xf numFmtId="0" fontId="1" fillId="10" borderId="25" xfId="0" applyFont="1" applyFill="1" applyBorder="1" applyAlignment="1">
      <alignment horizontal="left" vertical="center" wrapText="1"/>
    </xf>
    <xf numFmtId="0" fontId="1" fillId="10" borderId="10" xfId="0" applyFont="1" applyFill="1" applyBorder="1" applyAlignment="1">
      <alignment horizontal="left" vertical="center" wrapText="1"/>
    </xf>
    <xf numFmtId="0" fontId="1" fillId="0" borderId="8" xfId="0" applyFont="1" applyBorder="1"/>
    <xf numFmtId="0" fontId="1" fillId="0" borderId="27" xfId="0" applyFont="1" applyBorder="1"/>
    <xf numFmtId="0" fontId="10" fillId="0" borderId="0" xfId="0" applyFont="1" applyAlignment="1">
      <alignment horizontal="center" vertical="center" wrapText="1"/>
    </xf>
    <xf numFmtId="0" fontId="1" fillId="11" borderId="49" xfId="0" applyFont="1" applyFill="1" applyBorder="1" applyAlignment="1">
      <alignment horizontal="left" vertical="center" wrapText="1"/>
    </xf>
    <xf numFmtId="0" fontId="10" fillId="0" borderId="50" xfId="0" applyFont="1" applyBorder="1" applyAlignment="1">
      <alignment horizontal="center" vertical="center" wrapText="1"/>
    </xf>
    <xf numFmtId="0" fontId="1" fillId="0" borderId="26" xfId="0" applyFont="1" applyBorder="1" applyAlignment="1">
      <alignment horizontal="center" vertical="center"/>
    </xf>
    <xf numFmtId="0" fontId="1" fillId="0" borderId="52" xfId="0" applyFont="1" applyBorder="1" applyAlignment="1">
      <alignment horizontal="center" vertical="center"/>
    </xf>
    <xf numFmtId="0" fontId="1" fillId="0" borderId="53" xfId="0" applyFont="1" applyBorder="1" applyAlignment="1">
      <alignment horizontal="center" vertical="center"/>
    </xf>
    <xf numFmtId="0" fontId="10" fillId="0" borderId="25"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55" xfId="0" applyFont="1" applyBorder="1" applyAlignment="1">
      <alignment horizontal="center" vertical="center" wrapText="1"/>
    </xf>
    <xf numFmtId="0" fontId="1" fillId="0" borderId="56" xfId="0" applyFont="1" applyBorder="1" applyAlignment="1">
      <alignment horizontal="center" vertical="center" wrapText="1"/>
    </xf>
    <xf numFmtId="0" fontId="10" fillId="0" borderId="7" xfId="0" applyFont="1" applyBorder="1" applyAlignment="1">
      <alignment horizontal="center" vertical="center" wrapText="1"/>
    </xf>
    <xf numFmtId="0" fontId="1" fillId="0" borderId="51" xfId="0" applyFont="1" applyBorder="1" applyAlignment="1">
      <alignment wrapText="1"/>
    </xf>
    <xf numFmtId="0" fontId="1" fillId="0" borderId="54" xfId="0" applyFont="1" applyBorder="1" applyAlignment="1">
      <alignment wrapText="1"/>
    </xf>
  </cellXfs>
  <cellStyles count="2">
    <cellStyle name="Monétaire" xfId="1" builtinId="4"/>
    <cellStyle name="Normal" xfId="0" builtinId="0"/>
  </cellStyles>
  <dxfs count="0"/>
  <tableStyles count="0" defaultTableStyle="TableStyleMedium9" defaultPivotStyle="PivotStyleLight16"/>
  <colors>
    <mruColors>
      <color rgb="FFFFFF99"/>
      <color rgb="FFCCFFFF"/>
      <color rgb="FFF7D1E1"/>
      <color rgb="FFD5FF18"/>
      <color rgb="FFD5FF04"/>
      <color rgb="FFFF0063"/>
      <color rgb="FF00FF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25978</xdr:rowOff>
    </xdr:from>
    <xdr:to>
      <xdr:col>1</xdr:col>
      <xdr:colOff>1803515</xdr:colOff>
      <xdr:row>5</xdr:row>
      <xdr:rowOff>136121</xdr:rowOff>
    </xdr:to>
    <xdr:pic>
      <xdr:nvPicPr>
        <xdr:cNvPr id="3" name="Image 2">
          <a:extLst>
            <a:ext uri="{FF2B5EF4-FFF2-40B4-BE49-F238E27FC236}">
              <a16:creationId xmlns:a16="http://schemas.microsoft.com/office/drawing/2014/main" id="{DF8B0F4F-ADFB-4D34-975C-B2EA6C26020F}"/>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0372"/>
        <a:stretch/>
      </xdr:blipFill>
      <xdr:spPr>
        <a:xfrm>
          <a:off x="0" y="190501"/>
          <a:ext cx="2149879" cy="76823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9525</xdr:rowOff>
    </xdr:from>
    <xdr:to>
      <xdr:col>1</xdr:col>
      <xdr:colOff>1805632</xdr:colOff>
      <xdr:row>6</xdr:row>
      <xdr:rowOff>17812</xdr:rowOff>
    </xdr:to>
    <xdr:pic>
      <xdr:nvPicPr>
        <xdr:cNvPr id="3" name="Image 2">
          <a:extLst>
            <a:ext uri="{FF2B5EF4-FFF2-40B4-BE49-F238E27FC236}">
              <a16:creationId xmlns:a16="http://schemas.microsoft.com/office/drawing/2014/main" id="{38C626E3-71BF-45BF-9113-E94C2A02DB1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61925"/>
          <a:ext cx="2148532" cy="81791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19050</xdr:rowOff>
    </xdr:from>
    <xdr:to>
      <xdr:col>1</xdr:col>
      <xdr:colOff>1622829</xdr:colOff>
      <xdr:row>6</xdr:row>
      <xdr:rowOff>71178</xdr:rowOff>
    </xdr:to>
    <xdr:pic>
      <xdr:nvPicPr>
        <xdr:cNvPr id="3" name="Image 2">
          <a:extLst>
            <a:ext uri="{FF2B5EF4-FFF2-40B4-BE49-F238E27FC236}">
              <a16:creationId xmlns:a16="http://schemas.microsoft.com/office/drawing/2014/main" id="{0E7FF9AA-EC4E-4876-BD12-8572C50FCB6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71450"/>
          <a:ext cx="2137179" cy="85222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28575</xdr:rowOff>
    </xdr:from>
    <xdr:to>
      <xdr:col>1</xdr:col>
      <xdr:colOff>1085850</xdr:colOff>
      <xdr:row>5</xdr:row>
      <xdr:rowOff>17127</xdr:rowOff>
    </xdr:to>
    <xdr:pic>
      <xdr:nvPicPr>
        <xdr:cNvPr id="3" name="Image 2">
          <a:extLst>
            <a:ext uri="{FF2B5EF4-FFF2-40B4-BE49-F238E27FC236}">
              <a16:creationId xmlns:a16="http://schemas.microsoft.com/office/drawing/2014/main" id="{E5452AFF-54E3-46A3-A005-8C6C5BC15CEC}"/>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663"/>
        <a:stretch/>
      </xdr:blipFill>
      <xdr:spPr>
        <a:xfrm>
          <a:off x="0" y="180975"/>
          <a:ext cx="1666875" cy="62672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73025</xdr:colOff>
      <xdr:row>3</xdr:row>
      <xdr:rowOff>155575</xdr:rowOff>
    </xdr:to>
    <xdr:pic>
      <xdr:nvPicPr>
        <xdr:cNvPr id="2" name="Picture 2" descr="A picture containing text&#10;&#10;Description automatically generated">
          <a:extLst>
            <a:ext uri="{FF2B5EF4-FFF2-40B4-BE49-F238E27FC236}">
              <a16:creationId xmlns:a16="http://schemas.microsoft.com/office/drawing/2014/main" id="{DED9CF61-DEAD-492F-AD41-0C89D5858F6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00025"/>
          <a:ext cx="1587500" cy="555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xdr:row>
      <xdr:rowOff>28575</xdr:rowOff>
    </xdr:from>
    <xdr:to>
      <xdr:col>5</xdr:col>
      <xdr:colOff>57150</xdr:colOff>
      <xdr:row>5</xdr:row>
      <xdr:rowOff>84250</xdr:rowOff>
    </xdr:to>
    <xdr:pic>
      <xdr:nvPicPr>
        <xdr:cNvPr id="2" name="Image 1">
          <a:extLst>
            <a:ext uri="{FF2B5EF4-FFF2-40B4-BE49-F238E27FC236}">
              <a16:creationId xmlns:a16="http://schemas.microsoft.com/office/drawing/2014/main" id="{DCCD5A95-B3EE-4619-9ABD-4143D6DDED3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1809750" cy="7033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62"/>
  <sheetViews>
    <sheetView showGridLines="0" zoomScale="110" zoomScaleNormal="110" workbookViewId="0">
      <selection activeCell="A53" sqref="A53"/>
    </sheetView>
  </sheetViews>
  <sheetFormatPr baseColWidth="10" defaultColWidth="11.42578125" defaultRowHeight="12" x14ac:dyDescent="0.2"/>
  <cols>
    <col min="1" max="1" width="5.140625" style="1" customWidth="1"/>
    <col min="2" max="2" width="54.5703125" style="1" customWidth="1"/>
    <col min="3" max="3" width="11" style="1" customWidth="1"/>
    <col min="4" max="4" width="6.42578125" style="1" customWidth="1"/>
    <col min="5" max="6" width="11.28515625" style="1" customWidth="1"/>
    <col min="7" max="7" width="13.7109375" style="1" customWidth="1"/>
    <col min="8" max="8" width="6.42578125" style="1" customWidth="1"/>
    <col min="9" max="9" width="11.85546875" style="1" customWidth="1"/>
    <col min="10" max="16384" width="11.42578125" style="1"/>
  </cols>
  <sheetData>
    <row r="1" spans="1:10" ht="12.75" customHeight="1" x14ac:dyDescent="0.2">
      <c r="A1" s="122"/>
      <c r="B1" s="122"/>
      <c r="C1" s="122"/>
      <c r="D1" s="122"/>
      <c r="E1" s="122"/>
      <c r="F1" s="122"/>
      <c r="G1" s="122"/>
      <c r="H1" s="122"/>
      <c r="I1" s="122"/>
    </row>
    <row r="2" spans="1:10" ht="12.75" customHeight="1" x14ac:dyDescent="0.2">
      <c r="G2" s="118"/>
      <c r="H2" s="71"/>
      <c r="I2" s="71" t="s">
        <v>379</v>
      </c>
    </row>
    <row r="3" spans="1:10" ht="12.75" customHeight="1" x14ac:dyDescent="0.2">
      <c r="G3" s="71"/>
      <c r="H3" s="71"/>
      <c r="I3" s="71" t="s">
        <v>392</v>
      </c>
    </row>
    <row r="4" spans="1:10" ht="12.75" customHeight="1" x14ac:dyDescent="0.2">
      <c r="G4" s="118"/>
      <c r="H4" s="71"/>
      <c r="I4" s="71" t="s">
        <v>273</v>
      </c>
    </row>
    <row r="5" spans="1:10" ht="12.75" customHeight="1" x14ac:dyDescent="0.2">
      <c r="G5" s="71"/>
      <c r="H5" s="71"/>
    </row>
    <row r="6" spans="1:10" ht="12.75" customHeight="1" x14ac:dyDescent="0.2">
      <c r="G6" s="118"/>
      <c r="H6" s="71"/>
    </row>
    <row r="7" spans="1:10" ht="12.75" customHeight="1" x14ac:dyDescent="0.2"/>
    <row r="8" spans="1:10" s="7" customFormat="1" ht="12.75" customHeight="1" x14ac:dyDescent="0.2">
      <c r="B8" s="71" t="s">
        <v>353</v>
      </c>
      <c r="C8" s="119" t="str">
        <f>'Costs Detail'!G3</f>
        <v>-</v>
      </c>
      <c r="D8" s="120"/>
      <c r="E8" s="120"/>
      <c r="F8" s="300"/>
    </row>
    <row r="9" spans="1:10" s="7" customFormat="1" ht="12.75" customHeight="1" x14ac:dyDescent="0.2">
      <c r="B9" s="71" t="s">
        <v>265</v>
      </c>
      <c r="C9" s="119" t="str">
        <f>'Costs Detail'!G4</f>
        <v>-</v>
      </c>
      <c r="D9" s="121"/>
      <c r="E9" s="121"/>
      <c r="F9" s="301"/>
    </row>
    <row r="10" spans="1:10" s="7" customFormat="1" ht="12.75" customHeight="1" x14ac:dyDescent="0.2">
      <c r="B10" s="71" t="s">
        <v>266</v>
      </c>
      <c r="C10" s="119" t="str">
        <f>'Costs Detail'!G5</f>
        <v>-</v>
      </c>
      <c r="D10" s="121"/>
      <c r="E10" s="121"/>
      <c r="F10" s="301"/>
    </row>
    <row r="11" spans="1:10" s="7" customFormat="1" ht="12.75" customHeight="1" x14ac:dyDescent="0.2">
      <c r="B11" s="71" t="s">
        <v>38</v>
      </c>
      <c r="C11" s="119" t="str">
        <f>'Costs Detail'!G6</f>
        <v>-</v>
      </c>
      <c r="D11" s="121"/>
      <c r="E11" s="121"/>
      <c r="F11" s="302"/>
    </row>
    <row r="12" spans="1:10" ht="12.75" customHeight="1" x14ac:dyDescent="0.2">
      <c r="B12" s="303"/>
      <c r="C12" s="304"/>
      <c r="D12" s="304"/>
      <c r="E12" s="304"/>
      <c r="F12" s="304"/>
    </row>
    <row r="13" spans="1:10" ht="15.75" customHeight="1" x14ac:dyDescent="0.2">
      <c r="A13" s="305"/>
      <c r="B13" s="305"/>
      <c r="C13" s="305"/>
      <c r="E13" s="305"/>
      <c r="F13" s="305"/>
      <c r="G13" s="305"/>
      <c r="I13" s="305"/>
    </row>
    <row r="14" spans="1:10" s="164" customFormat="1" ht="36.950000000000003" customHeight="1" x14ac:dyDescent="0.2">
      <c r="A14" s="150" t="s">
        <v>63</v>
      </c>
      <c r="B14" s="306" t="s">
        <v>0</v>
      </c>
      <c r="C14" s="154" t="s">
        <v>30</v>
      </c>
      <c r="D14" s="49"/>
      <c r="E14" s="162" t="s">
        <v>31</v>
      </c>
      <c r="F14" s="163" t="s">
        <v>64</v>
      </c>
      <c r="G14" s="152" t="s">
        <v>32</v>
      </c>
      <c r="H14" s="153"/>
      <c r="I14" s="162" t="s">
        <v>33</v>
      </c>
      <c r="J14" s="49"/>
    </row>
    <row r="15" spans="1:10" ht="12" customHeight="1" x14ac:dyDescent="0.2">
      <c r="A15" s="72">
        <v>1</v>
      </c>
      <c r="B15" s="73" t="s">
        <v>2</v>
      </c>
      <c r="C15" s="278">
        <f>'Costs Detail'!C20</f>
        <v>0</v>
      </c>
      <c r="D15" s="10"/>
      <c r="E15" s="94">
        <f>'Costs Detail'!E20</f>
        <v>0</v>
      </c>
      <c r="F15" s="95">
        <f>'Costs Detail'!F20</f>
        <v>0</v>
      </c>
      <c r="G15" s="280">
        <f>'Costs Detail'!G20</f>
        <v>0</v>
      </c>
      <c r="H15" s="56"/>
      <c r="I15" s="94">
        <f>C15-G15</f>
        <v>0</v>
      </c>
    </row>
    <row r="16" spans="1:10" ht="12" customHeight="1" x14ac:dyDescent="0.2">
      <c r="A16" s="72">
        <v>2</v>
      </c>
      <c r="B16" s="73" t="s">
        <v>4</v>
      </c>
      <c r="C16" s="278">
        <f>'Costs Detail'!C30</f>
        <v>0</v>
      </c>
      <c r="D16" s="10"/>
      <c r="E16" s="94">
        <f>'Costs Detail'!E30</f>
        <v>0</v>
      </c>
      <c r="F16" s="95">
        <f>'Costs Detail'!F30</f>
        <v>0</v>
      </c>
      <c r="G16" s="280">
        <f>'Costs Detail'!G30</f>
        <v>0</v>
      </c>
      <c r="H16" s="56"/>
      <c r="I16" s="94">
        <f>C16-G16</f>
        <v>0</v>
      </c>
    </row>
    <row r="17" spans="1:9" s="50" customFormat="1" ht="12" customHeight="1" x14ac:dyDescent="0.2">
      <c r="A17" s="76"/>
      <c r="B17" s="77" t="s">
        <v>226</v>
      </c>
      <c r="C17" s="279">
        <f>SUM(C15:C16)</f>
        <v>0</v>
      </c>
      <c r="D17" s="78"/>
      <c r="E17" s="96">
        <f>SUM(E15:E16)</f>
        <v>0</v>
      </c>
      <c r="F17" s="97">
        <f>SUM(F15:F16)</f>
        <v>0</v>
      </c>
      <c r="G17" s="281">
        <f>SUM(G15:G16)</f>
        <v>0</v>
      </c>
      <c r="H17" s="57"/>
      <c r="I17" s="96">
        <f>SUM(I15:I16)</f>
        <v>0</v>
      </c>
    </row>
    <row r="18" spans="1:9" ht="6" customHeight="1" x14ac:dyDescent="0.2">
      <c r="A18" s="81"/>
      <c r="B18" s="10"/>
      <c r="C18" s="58"/>
      <c r="D18" s="10"/>
      <c r="E18" s="58"/>
      <c r="F18" s="160"/>
      <c r="G18" s="58"/>
      <c r="H18" s="58"/>
      <c r="I18" s="58"/>
    </row>
    <row r="19" spans="1:9" ht="12" customHeight="1" x14ac:dyDescent="0.2">
      <c r="A19" s="72">
        <v>4</v>
      </c>
      <c r="B19" s="73" t="s">
        <v>186</v>
      </c>
      <c r="C19" s="278">
        <f>'Costs Detail'!C45</f>
        <v>0</v>
      </c>
      <c r="D19" s="10"/>
      <c r="E19" s="94">
        <f>'Costs Detail'!E45</f>
        <v>0</v>
      </c>
      <c r="F19" s="95">
        <f>'Costs Detail'!F45</f>
        <v>0</v>
      </c>
      <c r="G19" s="280">
        <f>'Costs Detail'!G45</f>
        <v>0</v>
      </c>
      <c r="H19" s="56"/>
      <c r="I19" s="94">
        <f t="shared" ref="I19:I25" si="0">C19-G19</f>
        <v>0</v>
      </c>
    </row>
    <row r="20" spans="1:9" ht="12" customHeight="1" x14ac:dyDescent="0.2">
      <c r="A20" s="72">
        <v>5</v>
      </c>
      <c r="B20" s="73" t="s">
        <v>6</v>
      </c>
      <c r="C20" s="278">
        <f>'Costs Detail'!C58</f>
        <v>0</v>
      </c>
      <c r="D20" s="10"/>
      <c r="E20" s="94">
        <f>'Costs Detail'!E58</f>
        <v>0</v>
      </c>
      <c r="F20" s="95">
        <f>'Costs Detail'!F58</f>
        <v>0</v>
      </c>
      <c r="G20" s="280">
        <f>'Costs Detail'!G58</f>
        <v>0</v>
      </c>
      <c r="H20" s="56"/>
      <c r="I20" s="94">
        <f t="shared" si="0"/>
        <v>0</v>
      </c>
    </row>
    <row r="21" spans="1:9" ht="12" customHeight="1" x14ac:dyDescent="0.2">
      <c r="A21" s="72">
        <v>6</v>
      </c>
      <c r="B21" s="73" t="s">
        <v>8</v>
      </c>
      <c r="C21" s="278">
        <f>'Costs Detail'!C69</f>
        <v>0</v>
      </c>
      <c r="D21" s="10"/>
      <c r="E21" s="94">
        <f>'Costs Detail'!E69</f>
        <v>0</v>
      </c>
      <c r="F21" s="95">
        <f>'Costs Detail'!F69</f>
        <v>0</v>
      </c>
      <c r="G21" s="280">
        <f>'Costs Detail'!G69</f>
        <v>0</v>
      </c>
      <c r="H21" s="56"/>
      <c r="I21" s="94">
        <f t="shared" si="0"/>
        <v>0</v>
      </c>
    </row>
    <row r="22" spans="1:9" ht="12" customHeight="1" x14ac:dyDescent="0.2">
      <c r="A22" s="72">
        <v>7</v>
      </c>
      <c r="B22" s="73" t="s">
        <v>269</v>
      </c>
      <c r="C22" s="278">
        <f>'Costs Detail'!C81</f>
        <v>0</v>
      </c>
      <c r="D22" s="10"/>
      <c r="E22" s="94">
        <f>'Costs Detail'!E81</f>
        <v>0</v>
      </c>
      <c r="F22" s="95">
        <f>'Costs Detail'!F81</f>
        <v>0</v>
      </c>
      <c r="G22" s="280">
        <f>'Costs Detail'!G81</f>
        <v>0</v>
      </c>
      <c r="H22" s="56"/>
      <c r="I22" s="94">
        <f t="shared" si="0"/>
        <v>0</v>
      </c>
    </row>
    <row r="23" spans="1:9" ht="12" customHeight="1" x14ac:dyDescent="0.2">
      <c r="A23" s="72">
        <v>8</v>
      </c>
      <c r="B23" s="73" t="s">
        <v>15</v>
      </c>
      <c r="C23" s="278">
        <f>'Costs Detail'!C88</f>
        <v>0</v>
      </c>
      <c r="D23" s="10"/>
      <c r="E23" s="94">
        <f>'Costs Detail'!E88</f>
        <v>0</v>
      </c>
      <c r="F23" s="95">
        <f>'Costs Detail'!F88</f>
        <v>0</v>
      </c>
      <c r="G23" s="280">
        <f>'Costs Detail'!G88</f>
        <v>0</v>
      </c>
      <c r="H23" s="56"/>
      <c r="I23" s="94">
        <f t="shared" si="0"/>
        <v>0</v>
      </c>
    </row>
    <row r="24" spans="1:9" ht="12" customHeight="1" x14ac:dyDescent="0.2">
      <c r="A24" s="72">
        <v>9</v>
      </c>
      <c r="B24" s="73" t="s">
        <v>192</v>
      </c>
      <c r="C24" s="278">
        <f>'Costs Detail'!C94</f>
        <v>0</v>
      </c>
      <c r="D24" s="10"/>
      <c r="E24" s="94">
        <f>'Costs Detail'!E94</f>
        <v>0</v>
      </c>
      <c r="F24" s="95">
        <f>'Costs Detail'!F94</f>
        <v>0</v>
      </c>
      <c r="G24" s="280">
        <f>'Costs Detail'!G94</f>
        <v>0</v>
      </c>
      <c r="H24" s="56"/>
      <c r="I24" s="94">
        <f t="shared" si="0"/>
        <v>0</v>
      </c>
    </row>
    <row r="25" spans="1:9" ht="12" customHeight="1" x14ac:dyDescent="0.2">
      <c r="A25" s="72">
        <v>10</v>
      </c>
      <c r="B25" s="73" t="s">
        <v>228</v>
      </c>
      <c r="C25" s="278">
        <f>'Costs Detail'!C106</f>
        <v>0</v>
      </c>
      <c r="D25" s="10"/>
      <c r="E25" s="94">
        <f>'Costs Detail'!E106</f>
        <v>0</v>
      </c>
      <c r="F25" s="95">
        <f>'Costs Detail'!F106</f>
        <v>0</v>
      </c>
      <c r="G25" s="280">
        <f>'Costs Detail'!G106</f>
        <v>0</v>
      </c>
      <c r="H25" s="56"/>
      <c r="I25" s="94">
        <f t="shared" si="0"/>
        <v>0</v>
      </c>
    </row>
    <row r="26" spans="1:9" s="50" customFormat="1" ht="12" customHeight="1" x14ac:dyDescent="0.2">
      <c r="A26" s="76"/>
      <c r="B26" s="51" t="s">
        <v>190</v>
      </c>
      <c r="C26" s="289">
        <f>SUM(C19:C25)</f>
        <v>0</v>
      </c>
      <c r="D26" s="78"/>
      <c r="E26" s="307">
        <f>SUM(E19:E25)</f>
        <v>0</v>
      </c>
      <c r="F26" s="308">
        <f>SUM(F19:F25)</f>
        <v>0</v>
      </c>
      <c r="G26" s="288">
        <f>SUM(G19:G25)</f>
        <v>0</v>
      </c>
      <c r="H26" s="82"/>
      <c r="I26" s="307">
        <f>SUM(I19:I25)</f>
        <v>0</v>
      </c>
    </row>
    <row r="27" spans="1:9" ht="6" customHeight="1" x14ac:dyDescent="0.2">
      <c r="A27" s="81"/>
      <c r="B27" s="59"/>
      <c r="C27" s="83"/>
      <c r="D27" s="10"/>
      <c r="E27" s="83"/>
      <c r="F27" s="161"/>
      <c r="G27" s="83"/>
      <c r="H27" s="83"/>
      <c r="I27" s="83"/>
    </row>
    <row r="28" spans="1:9" ht="12" customHeight="1" x14ac:dyDescent="0.2">
      <c r="A28" s="72">
        <v>11</v>
      </c>
      <c r="B28" s="73" t="s">
        <v>187</v>
      </c>
      <c r="C28" s="278">
        <f>'Costs Detail'!C121</f>
        <v>0</v>
      </c>
      <c r="D28" s="10"/>
      <c r="E28" s="94">
        <f>'Costs Detail'!E121</f>
        <v>0</v>
      </c>
      <c r="F28" s="95">
        <f>'Costs Detail'!F121</f>
        <v>0</v>
      </c>
      <c r="G28" s="280">
        <f>'Costs Detail'!G121</f>
        <v>0</v>
      </c>
      <c r="H28" s="56"/>
      <c r="I28" s="94">
        <f>C28-G28</f>
        <v>0</v>
      </c>
    </row>
    <row r="29" spans="1:9" ht="12" customHeight="1" x14ac:dyDescent="0.2">
      <c r="A29" s="72">
        <v>12</v>
      </c>
      <c r="B29" s="73" t="s">
        <v>274</v>
      </c>
      <c r="C29" s="278">
        <f>'Costs Detail'!C137</f>
        <v>0</v>
      </c>
      <c r="D29" s="10"/>
      <c r="E29" s="94">
        <f>'Costs Detail'!E137</f>
        <v>0</v>
      </c>
      <c r="F29" s="95">
        <f>'Costs Detail'!F137</f>
        <v>0</v>
      </c>
      <c r="G29" s="280">
        <f>'Costs Detail'!G137</f>
        <v>0</v>
      </c>
      <c r="H29" s="56"/>
      <c r="I29" s="94">
        <f>C29-G29</f>
        <v>0</v>
      </c>
    </row>
    <row r="30" spans="1:9" s="50" customFormat="1" ht="12" customHeight="1" x14ac:dyDescent="0.2">
      <c r="A30" s="76"/>
      <c r="B30" s="51" t="s">
        <v>65</v>
      </c>
      <c r="C30" s="279">
        <f>SUM(C28:C29)</f>
        <v>0</v>
      </c>
      <c r="D30" s="78"/>
      <c r="E30" s="96">
        <f>SUM(E28:E29)</f>
        <v>0</v>
      </c>
      <c r="F30" s="97">
        <f>SUM(F28:F29)</f>
        <v>0</v>
      </c>
      <c r="G30" s="281">
        <f>SUM(G28:G29)</f>
        <v>0</v>
      </c>
      <c r="H30" s="57"/>
      <c r="I30" s="96">
        <f>SUM(I28:I29)</f>
        <v>0</v>
      </c>
    </row>
    <row r="31" spans="1:9" ht="6" customHeight="1" x14ac:dyDescent="0.2">
      <c r="A31" s="81"/>
      <c r="B31" s="59"/>
      <c r="C31" s="58"/>
      <c r="D31" s="10"/>
      <c r="E31" s="58"/>
      <c r="F31" s="160"/>
      <c r="G31" s="58"/>
      <c r="H31" s="58"/>
      <c r="I31" s="58"/>
    </row>
    <row r="32" spans="1:9" ht="12" customHeight="1" x14ac:dyDescent="0.2">
      <c r="A32" s="72">
        <v>13</v>
      </c>
      <c r="B32" s="73" t="s">
        <v>229</v>
      </c>
      <c r="C32" s="278">
        <f>'Costs Detail'!C156</f>
        <v>0</v>
      </c>
      <c r="D32" s="10"/>
      <c r="E32" s="94">
        <f>'Costs Detail'!E156</f>
        <v>0</v>
      </c>
      <c r="F32" s="95">
        <f>'Costs Detail'!F156</f>
        <v>0</v>
      </c>
      <c r="G32" s="280">
        <f>'Costs Detail'!G156</f>
        <v>0</v>
      </c>
      <c r="H32" s="56"/>
      <c r="I32" s="94">
        <f>C32-G32</f>
        <v>0</v>
      </c>
    </row>
    <row r="33" spans="1:9" ht="12" customHeight="1" x14ac:dyDescent="0.2">
      <c r="A33" s="72">
        <v>14</v>
      </c>
      <c r="B33" s="73" t="s">
        <v>230</v>
      </c>
      <c r="C33" s="278">
        <f>'Costs Detail'!C177</f>
        <v>0</v>
      </c>
      <c r="D33" s="10"/>
      <c r="E33" s="94">
        <f>'Costs Detail'!E177</f>
        <v>0</v>
      </c>
      <c r="F33" s="95">
        <f>'Costs Detail'!F177</f>
        <v>0</v>
      </c>
      <c r="G33" s="280">
        <f>'Costs Detail'!G177</f>
        <v>0</v>
      </c>
      <c r="H33" s="56"/>
      <c r="I33" s="94">
        <f>C33-G33</f>
        <v>0</v>
      </c>
    </row>
    <row r="34" spans="1:9" s="50" customFormat="1" ht="12" customHeight="1" x14ac:dyDescent="0.2">
      <c r="A34" s="84"/>
      <c r="B34" s="98" t="s">
        <v>231</v>
      </c>
      <c r="C34" s="279">
        <f>SUM(C32:C33)</f>
        <v>0</v>
      </c>
      <c r="D34" s="78"/>
      <c r="E34" s="96">
        <f>SUM(E32:E33)</f>
        <v>0</v>
      </c>
      <c r="F34" s="97">
        <f>SUM(F32:F33)</f>
        <v>0</v>
      </c>
      <c r="G34" s="281">
        <f>SUM(G32:G33)</f>
        <v>0</v>
      </c>
      <c r="H34" s="57"/>
      <c r="I34" s="96">
        <f>SUM(I32:I33)</f>
        <v>0</v>
      </c>
    </row>
    <row r="35" spans="1:9" ht="6" customHeight="1" x14ac:dyDescent="0.2">
      <c r="A35" s="85"/>
      <c r="B35" s="59"/>
      <c r="C35" s="58"/>
      <c r="D35" s="10"/>
      <c r="E35" s="58"/>
      <c r="F35" s="58"/>
      <c r="G35" s="160"/>
      <c r="H35" s="58"/>
      <c r="I35" s="58"/>
    </row>
    <row r="36" spans="1:9" ht="12" customHeight="1" x14ac:dyDescent="0.2">
      <c r="A36" s="72">
        <v>15</v>
      </c>
      <c r="B36" s="73" t="s">
        <v>275</v>
      </c>
      <c r="C36" s="278">
        <f>'Costs Detail'!C192</f>
        <v>0</v>
      </c>
      <c r="D36" s="10"/>
      <c r="E36" s="94">
        <f>'Costs Detail'!E192</f>
        <v>0</v>
      </c>
      <c r="F36" s="95">
        <f>'Costs Detail'!F192</f>
        <v>0</v>
      </c>
      <c r="G36" s="280">
        <f>'Costs Detail'!G192</f>
        <v>0</v>
      </c>
      <c r="H36" s="56"/>
      <c r="I36" s="94">
        <f>C36-G36</f>
        <v>0</v>
      </c>
    </row>
    <row r="37" spans="1:9" ht="12" customHeight="1" x14ac:dyDescent="0.2">
      <c r="A37" s="84"/>
      <c r="B37" s="51" t="s">
        <v>173</v>
      </c>
      <c r="C37" s="279">
        <f>SUM(C36:C36)</f>
        <v>0</v>
      </c>
      <c r="D37" s="10"/>
      <c r="E37" s="96">
        <f>SUM(E36:E36)</f>
        <v>0</v>
      </c>
      <c r="F37" s="97">
        <f>SUM(F36:F36)</f>
        <v>0</v>
      </c>
      <c r="G37" s="281">
        <f>SUM(G36:G36)</f>
        <v>0</v>
      </c>
      <c r="H37" s="57"/>
      <c r="I37" s="96">
        <f>SUM(I36:I36)</f>
        <v>0</v>
      </c>
    </row>
    <row r="38" spans="1:9" ht="6" customHeight="1" x14ac:dyDescent="0.2">
      <c r="A38" s="85"/>
      <c r="B38" s="59"/>
      <c r="C38" s="58"/>
      <c r="D38" s="10"/>
      <c r="E38" s="58"/>
      <c r="F38" s="58"/>
      <c r="G38" s="160"/>
      <c r="H38" s="58"/>
      <c r="I38" s="58"/>
    </row>
    <row r="39" spans="1:9" s="50" customFormat="1" ht="12" customHeight="1" x14ac:dyDescent="0.2">
      <c r="A39" s="87" t="s">
        <v>1</v>
      </c>
      <c r="B39" s="77" t="s">
        <v>41</v>
      </c>
      <c r="C39" s="279">
        <f>'Costs Detail'!C196</f>
        <v>0</v>
      </c>
      <c r="D39" s="78"/>
      <c r="E39" s="96">
        <f>'Costs Detail'!E196</f>
        <v>0</v>
      </c>
      <c r="F39" s="97">
        <f>'Costs Detail'!F196</f>
        <v>0</v>
      </c>
      <c r="G39" s="281">
        <f>'Costs Detail'!G196</f>
        <v>0</v>
      </c>
      <c r="H39" s="57"/>
      <c r="I39" s="96">
        <f>C39-G39</f>
        <v>0</v>
      </c>
    </row>
    <row r="40" spans="1:9" ht="6" customHeight="1" x14ac:dyDescent="0.2">
      <c r="A40" s="85"/>
      <c r="B40" s="10"/>
      <c r="C40" s="60"/>
      <c r="D40" s="10"/>
      <c r="E40" s="60"/>
      <c r="F40" s="60"/>
      <c r="G40" s="159"/>
      <c r="H40" s="60"/>
      <c r="I40" s="60"/>
    </row>
    <row r="41" spans="1:9" s="50" customFormat="1" ht="12" customHeight="1" x14ac:dyDescent="0.2">
      <c r="A41" s="87" t="s">
        <v>172</v>
      </c>
      <c r="B41" s="77" t="s">
        <v>42</v>
      </c>
      <c r="C41" s="279">
        <f>'Costs Detail'!C198</f>
        <v>0</v>
      </c>
      <c r="D41" s="78"/>
      <c r="E41" s="96">
        <f>'Costs Detail'!E198</f>
        <v>0</v>
      </c>
      <c r="F41" s="97">
        <f>'Costs Detail'!F198</f>
        <v>0</v>
      </c>
      <c r="G41" s="281">
        <f>'Costs Detail'!G198</f>
        <v>0</v>
      </c>
      <c r="H41" s="57"/>
      <c r="I41" s="96">
        <f>C41-G41</f>
        <v>0</v>
      </c>
    </row>
    <row r="42" spans="1:9" ht="6" customHeight="1" x14ac:dyDescent="0.2">
      <c r="A42" s="85"/>
      <c r="B42" s="10"/>
      <c r="C42" s="60"/>
      <c r="D42" s="10"/>
      <c r="E42" s="60"/>
      <c r="F42" s="159"/>
      <c r="G42" s="60"/>
      <c r="H42" s="60"/>
      <c r="I42" s="60"/>
    </row>
    <row r="43" spans="1:9" s="50" customFormat="1" ht="12" customHeight="1" thickBot="1" x14ac:dyDescent="0.25">
      <c r="A43" s="113"/>
      <c r="B43" s="327" t="s">
        <v>389</v>
      </c>
      <c r="C43" s="309">
        <f>'Costs Detail'!C201</f>
        <v>0</v>
      </c>
      <c r="E43" s="310">
        <f>'Costs Detail'!E201</f>
        <v>0</v>
      </c>
      <c r="F43" s="311">
        <f>'Costs Detail'!F201</f>
        <v>0</v>
      </c>
      <c r="G43" s="114">
        <f>'Costs Detail'!G201</f>
        <v>0</v>
      </c>
      <c r="H43" s="88"/>
      <c r="I43" s="309">
        <f>'Costs Detail'!H201</f>
        <v>0</v>
      </c>
    </row>
    <row r="44" spans="1:9" s="50" customFormat="1" ht="12" customHeight="1" thickTop="1" thickBot="1" x14ac:dyDescent="0.25">
      <c r="A44" s="282"/>
      <c r="B44" s="283"/>
      <c r="C44" s="312"/>
      <c r="E44" s="312"/>
      <c r="F44" s="312"/>
      <c r="G44" s="312"/>
      <c r="H44" s="312"/>
      <c r="I44" s="312"/>
    </row>
    <row r="45" spans="1:9" ht="12.75" thickBot="1" x14ac:dyDescent="0.25">
      <c r="B45" s="364" t="s">
        <v>278</v>
      </c>
      <c r="C45" s="365"/>
      <c r="D45" s="366"/>
      <c r="E45" s="366"/>
      <c r="F45" s="366"/>
      <c r="G45" s="366"/>
      <c r="H45" s="366"/>
      <c r="I45" s="367"/>
    </row>
    <row r="46" spans="1:9" ht="24" x14ac:dyDescent="0.2">
      <c r="B46" s="325" t="s">
        <v>281</v>
      </c>
      <c r="C46" s="326" t="s">
        <v>364</v>
      </c>
      <c r="E46" s="318"/>
      <c r="F46" s="318"/>
      <c r="G46" s="338" t="s">
        <v>359</v>
      </c>
      <c r="I46" s="338" t="s">
        <v>360</v>
      </c>
    </row>
    <row r="47" spans="1:9" ht="12" customHeight="1" x14ac:dyDescent="0.2">
      <c r="B47" s="313" t="str">
        <f>'Costs Detail'!B207</f>
        <v>-</v>
      </c>
      <c r="C47" s="314">
        <f>'Costs Detail'!C207</f>
        <v>0</v>
      </c>
      <c r="E47" s="21"/>
      <c r="F47" s="21"/>
      <c r="G47" s="315">
        <f>'Costs Detail'!G207</f>
        <v>0</v>
      </c>
      <c r="I47" s="315">
        <f>'Costs Detail'!H207</f>
        <v>0</v>
      </c>
    </row>
    <row r="48" spans="1:9" ht="12" customHeight="1" x14ac:dyDescent="0.2">
      <c r="B48" s="313" t="str">
        <f>'Costs Detail'!B208</f>
        <v>-</v>
      </c>
      <c r="C48" s="314">
        <f>'Costs Detail'!C208</f>
        <v>0</v>
      </c>
      <c r="E48" s="21"/>
      <c r="F48" s="21"/>
      <c r="G48" s="315">
        <f>'Costs Detail'!G208</f>
        <v>0</v>
      </c>
      <c r="I48" s="315">
        <f>'Costs Detail'!H208</f>
        <v>0</v>
      </c>
    </row>
    <row r="49" spans="1:9" ht="12" customHeight="1" thickBot="1" x14ac:dyDescent="0.25">
      <c r="B49" s="328" t="s">
        <v>355</v>
      </c>
      <c r="C49" s="270">
        <f>'Costs Detail'!C209</f>
        <v>0</v>
      </c>
      <c r="E49" s="180"/>
      <c r="F49" s="180"/>
      <c r="G49" s="320">
        <f>'Costs Detail'!G209</f>
        <v>0</v>
      </c>
      <c r="I49" s="320">
        <f>'Costs Detail'!H209</f>
        <v>0</v>
      </c>
    </row>
    <row r="50" spans="1:9" ht="12" customHeight="1" x14ac:dyDescent="0.2">
      <c r="B50" s="333"/>
      <c r="C50" s="180"/>
      <c r="E50" s="180"/>
      <c r="F50" s="180"/>
      <c r="G50" s="180"/>
      <c r="I50" s="180"/>
    </row>
    <row r="51" spans="1:9" ht="12" customHeight="1" thickBot="1" x14ac:dyDescent="0.25">
      <c r="B51" s="331" t="s">
        <v>390</v>
      </c>
      <c r="C51" s="309">
        <f>'Costs Detail'!C211</f>
        <v>0</v>
      </c>
      <c r="D51" s="50"/>
      <c r="E51" s="312"/>
      <c r="F51" s="312"/>
      <c r="G51" s="309">
        <f>'Costs Detail'!G211</f>
        <v>0</v>
      </c>
      <c r="H51" s="88"/>
      <c r="I51" s="309">
        <f>'Costs Detail'!H211</f>
        <v>0</v>
      </c>
    </row>
    <row r="52" spans="1:9" ht="12" customHeight="1" thickTop="1" x14ac:dyDescent="0.2">
      <c r="B52" s="332"/>
      <c r="C52" s="312"/>
      <c r="D52" s="50"/>
      <c r="E52" s="312"/>
      <c r="F52" s="312"/>
      <c r="G52" s="312"/>
      <c r="H52" s="312"/>
      <c r="I52" s="312"/>
    </row>
    <row r="53" spans="1:9" ht="12" customHeight="1" x14ac:dyDescent="0.2">
      <c r="A53" s="61"/>
      <c r="B53" s="295"/>
      <c r="C53" s="296"/>
      <c r="D53" s="61"/>
      <c r="E53" s="62"/>
      <c r="F53" s="179"/>
      <c r="G53" s="179"/>
      <c r="H53" s="61"/>
      <c r="I53" s="61"/>
    </row>
    <row r="54" spans="1:9" ht="12" customHeight="1" x14ac:dyDescent="0.2">
      <c r="A54" s="61"/>
      <c r="B54" s="295"/>
      <c r="C54" s="296"/>
      <c r="D54" s="61"/>
      <c r="E54" s="62"/>
      <c r="F54" s="179"/>
      <c r="G54" s="179"/>
      <c r="H54" s="61"/>
      <c r="I54" s="61"/>
    </row>
    <row r="55" spans="1:9" ht="12" customHeight="1" x14ac:dyDescent="0.2">
      <c r="A55" s="294"/>
      <c r="B55" s="297"/>
      <c r="C55" s="298"/>
      <c r="D55" s="61"/>
      <c r="E55" s="174"/>
      <c r="F55" s="175"/>
      <c r="G55" s="179"/>
      <c r="H55" s="61"/>
      <c r="I55" s="61"/>
    </row>
    <row r="56" spans="1:9" x14ac:dyDescent="0.2">
      <c r="B56" s="61" t="s">
        <v>276</v>
      </c>
      <c r="C56" s="292"/>
      <c r="D56" s="177"/>
      <c r="E56" s="61" t="s">
        <v>282</v>
      </c>
      <c r="F56" s="61"/>
      <c r="G56" s="61"/>
      <c r="H56" s="61"/>
      <c r="I56" s="61"/>
    </row>
    <row r="57" spans="1:9" x14ac:dyDescent="0.2">
      <c r="B57" s="61"/>
      <c r="C57" s="61"/>
      <c r="D57" s="61"/>
      <c r="E57" s="61"/>
      <c r="F57" s="61"/>
      <c r="G57" s="61"/>
      <c r="H57" s="61"/>
      <c r="I57" s="61"/>
    </row>
    <row r="59" spans="1:9" x14ac:dyDescent="0.2">
      <c r="A59" s="10" t="s">
        <v>395</v>
      </c>
    </row>
    <row r="62" spans="1:9" ht="12.75" customHeight="1" x14ac:dyDescent="0.2">
      <c r="A62" s="50"/>
      <c r="B62" s="50"/>
      <c r="C62" s="50"/>
      <c r="D62" s="50"/>
      <c r="E62" s="50"/>
      <c r="F62" s="50"/>
      <c r="G62" s="50"/>
      <c r="H62" s="50"/>
      <c r="I62" s="50"/>
    </row>
  </sheetData>
  <sheetProtection algorithmName="SHA-512" hashValue="2qbJ46k5tF7VlANo9hJyS9MPaYnAZDEgdF2SSbpvuaeuzhzhW+uFK/1PvRW8voRAgHw1SvAYgl1FRugBEbPLLw==" saltValue="geCO6BNQRJ4FpehqKjAE3g==" spinCount="100000" sheet="1" selectLockedCells="1"/>
  <mergeCells count="1">
    <mergeCell ref="B45:I45"/>
  </mergeCells>
  <pageMargins left="0.55118110236220474" right="0.55118110236220474" top="1.1811023622047245" bottom="0.98425196850393704" header="0.51181102362204722" footer="0.51181102362204722"/>
  <pageSetup scale="76" orientation="landscape" r:id="rId1"/>
  <headerFooter alignWithMargins="0"/>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57"/>
  <sheetViews>
    <sheetView showGridLines="0" zoomScale="98" zoomScaleNormal="98" workbookViewId="0">
      <selection activeCell="A49" sqref="A49"/>
    </sheetView>
  </sheetViews>
  <sheetFormatPr baseColWidth="10" defaultColWidth="11.42578125" defaultRowHeight="12" x14ac:dyDescent="0.2"/>
  <cols>
    <col min="1" max="1" width="5.140625" style="1" customWidth="1"/>
    <col min="2" max="2" width="61.42578125" style="1" customWidth="1"/>
    <col min="3" max="3" width="10" style="1" bestFit="1" customWidth="1"/>
    <col min="4" max="4" width="12" style="1" bestFit="1" customWidth="1"/>
    <col min="5" max="5" width="7.7109375" style="1" customWidth="1"/>
    <col min="6" max="11" width="10" style="1" customWidth="1"/>
    <col min="12" max="12" width="6" style="1" customWidth="1"/>
    <col min="13" max="16" width="12.5703125" style="1" customWidth="1"/>
    <col min="17" max="18" width="13.140625" style="1" bestFit="1" customWidth="1"/>
    <col min="19" max="19" width="10.140625" style="1" bestFit="1" customWidth="1"/>
    <col min="20" max="20" width="11.85546875" style="1" bestFit="1" customWidth="1"/>
    <col min="21" max="16384" width="11.42578125" style="1"/>
  </cols>
  <sheetData>
    <row r="1" spans="1:18" x14ac:dyDescent="0.2">
      <c r="A1" s="122"/>
      <c r="B1" s="122"/>
      <c r="C1" s="122"/>
      <c r="D1" s="122"/>
      <c r="E1" s="122"/>
      <c r="F1" s="122"/>
      <c r="G1" s="122"/>
      <c r="H1" s="122"/>
      <c r="I1" s="122"/>
      <c r="J1" s="122"/>
      <c r="K1" s="122"/>
      <c r="L1" s="122"/>
      <c r="M1" s="122"/>
      <c r="N1" s="122"/>
      <c r="O1" s="122"/>
      <c r="P1" s="122"/>
    </row>
    <row r="2" spans="1:18" ht="12.75" customHeight="1" x14ac:dyDescent="0.2">
      <c r="N2" s="71"/>
      <c r="O2" s="71"/>
      <c r="P2" s="71" t="s">
        <v>379</v>
      </c>
    </row>
    <row r="3" spans="1:18" ht="12.75" customHeight="1" x14ac:dyDescent="0.2">
      <c r="N3" s="118"/>
      <c r="O3" s="71"/>
      <c r="P3" s="71" t="s">
        <v>392</v>
      </c>
    </row>
    <row r="4" spans="1:18" ht="12.75" customHeight="1" x14ac:dyDescent="0.2">
      <c r="N4" s="71"/>
      <c r="O4" s="71"/>
      <c r="P4" s="71" t="s">
        <v>280</v>
      </c>
    </row>
    <row r="5" spans="1:18" ht="12.75" customHeight="1" x14ac:dyDescent="0.2">
      <c r="N5" s="118"/>
      <c r="O5" s="71"/>
    </row>
    <row r="6" spans="1:18" ht="12.75" customHeight="1" x14ac:dyDescent="0.2">
      <c r="N6" s="71"/>
      <c r="O6" s="71"/>
    </row>
    <row r="7" spans="1:18" s="7" customFormat="1" ht="12.75" customHeight="1" x14ac:dyDescent="0.2">
      <c r="E7" s="71" t="s">
        <v>353</v>
      </c>
      <c r="F7" s="119" t="str">
        <f>'Costs Detail'!G3</f>
        <v>-</v>
      </c>
      <c r="G7" s="120"/>
      <c r="H7" s="120"/>
      <c r="I7" s="300"/>
    </row>
    <row r="8" spans="1:18" s="7" customFormat="1" ht="12.75" customHeight="1" x14ac:dyDescent="0.2">
      <c r="E8" s="71" t="s">
        <v>265</v>
      </c>
      <c r="F8" s="119" t="str">
        <f>'Costs Detail'!G4</f>
        <v>-</v>
      </c>
      <c r="G8" s="121"/>
      <c r="H8" s="121"/>
      <c r="I8" s="301"/>
    </row>
    <row r="9" spans="1:18" s="7" customFormat="1" ht="12.75" customHeight="1" x14ac:dyDescent="0.2">
      <c r="E9" s="71" t="s">
        <v>266</v>
      </c>
      <c r="F9" s="119" t="str">
        <f>'Costs Detail'!G5</f>
        <v>-</v>
      </c>
      <c r="G9" s="121"/>
      <c r="H9" s="121"/>
      <c r="I9" s="301"/>
    </row>
    <row r="10" spans="1:18" s="7" customFormat="1" ht="15.75" customHeight="1" x14ac:dyDescent="0.2">
      <c r="E10" s="71" t="s">
        <v>38</v>
      </c>
      <c r="F10" s="119" t="str">
        <f>'Costs Detail'!G6</f>
        <v>-</v>
      </c>
      <c r="G10" s="121"/>
      <c r="H10" s="121"/>
      <c r="I10" s="302"/>
    </row>
    <row r="11" spans="1:18" s="7" customFormat="1" ht="15.75" customHeight="1" x14ac:dyDescent="0.2">
      <c r="B11" s="71"/>
      <c r="C11" s="89"/>
      <c r="D11" s="89"/>
      <c r="E11" s="89"/>
      <c r="F11" s="89"/>
    </row>
    <row r="12" spans="1:18" s="148" customFormat="1" ht="12.75" customHeight="1" x14ac:dyDescent="0.2">
      <c r="A12" s="149"/>
      <c r="B12" s="149"/>
      <c r="C12" s="149"/>
      <c r="D12" s="149"/>
      <c r="F12" s="378" t="s">
        <v>58</v>
      </c>
      <c r="G12" s="377"/>
      <c r="H12" s="379"/>
      <c r="I12" s="377" t="s">
        <v>59</v>
      </c>
      <c r="J12" s="377"/>
      <c r="K12" s="372"/>
      <c r="M12" s="370" t="s">
        <v>168</v>
      </c>
      <c r="N12" s="371"/>
      <c r="O12" s="372" t="s">
        <v>169</v>
      </c>
      <c r="P12" s="370"/>
    </row>
    <row r="13" spans="1:18" s="156" customFormat="1" ht="27" customHeight="1" x14ac:dyDescent="0.2">
      <c r="A13" s="150" t="s">
        <v>39</v>
      </c>
      <c r="B13" s="154" t="s">
        <v>0</v>
      </c>
      <c r="C13" s="151" t="s">
        <v>30</v>
      </c>
      <c r="D13" s="152" t="s">
        <v>32</v>
      </c>
      <c r="E13" s="153"/>
      <c r="F13" s="340" t="s">
        <v>60</v>
      </c>
      <c r="G13" s="340" t="s">
        <v>61</v>
      </c>
      <c r="H13" s="341" t="s">
        <v>62</v>
      </c>
      <c r="I13" s="342" t="s">
        <v>60</v>
      </c>
      <c r="J13" s="340" t="s">
        <v>61</v>
      </c>
      <c r="K13" s="340" t="s">
        <v>62</v>
      </c>
      <c r="L13" s="155"/>
      <c r="M13" s="340" t="s">
        <v>79</v>
      </c>
      <c r="N13" s="341" t="s">
        <v>171</v>
      </c>
      <c r="O13" s="342" t="s">
        <v>79</v>
      </c>
      <c r="P13" s="340" t="s">
        <v>171</v>
      </c>
      <c r="Q13" s="155"/>
      <c r="R13" s="155"/>
    </row>
    <row r="14" spans="1:18" s="10" customFormat="1" ht="12" customHeight="1" x14ac:dyDescent="0.2">
      <c r="A14" s="72">
        <v>1</v>
      </c>
      <c r="B14" s="73" t="s">
        <v>2</v>
      </c>
      <c r="C14" s="285">
        <f>'Costs Detail'!C20</f>
        <v>0</v>
      </c>
      <c r="D14" s="280">
        <f>'Costs Detail'!G20</f>
        <v>0</v>
      </c>
      <c r="E14" s="56"/>
      <c r="F14" s="74">
        <f>'Costs Detail'!R20</f>
        <v>0</v>
      </c>
      <c r="G14" s="74">
        <f>'Costs Detail'!S20</f>
        <v>0</v>
      </c>
      <c r="H14" s="90">
        <f>'Costs Detail'!T20</f>
        <v>0</v>
      </c>
      <c r="I14" s="75">
        <f>'Costs Detail'!U20</f>
        <v>0</v>
      </c>
      <c r="J14" s="74">
        <f>'Costs Detail'!V20</f>
        <v>0</v>
      </c>
      <c r="K14" s="74">
        <f>'Costs Detail'!W20</f>
        <v>0</v>
      </c>
      <c r="M14" s="74">
        <f>'Costs Detail'!Y20</f>
        <v>0</v>
      </c>
      <c r="N14" s="90">
        <f>'Costs Detail'!Z20</f>
        <v>0</v>
      </c>
      <c r="O14" s="75">
        <f>'Costs Detail'!AA20</f>
        <v>0</v>
      </c>
      <c r="P14" s="74">
        <f>'Costs Detail'!AB20</f>
        <v>0</v>
      </c>
    </row>
    <row r="15" spans="1:18" s="10" customFormat="1" ht="12" customHeight="1" x14ac:dyDescent="0.2">
      <c r="A15" s="72">
        <v>2</v>
      </c>
      <c r="B15" s="73" t="s">
        <v>4</v>
      </c>
      <c r="C15" s="285">
        <f>'Costs Detail'!C30</f>
        <v>0</v>
      </c>
      <c r="D15" s="280">
        <f>'Costs Detail'!G30</f>
        <v>0</v>
      </c>
      <c r="E15" s="56"/>
      <c r="F15" s="74">
        <f>'Costs Detail'!R30</f>
        <v>0</v>
      </c>
      <c r="G15" s="74">
        <f>'Costs Detail'!S30</f>
        <v>0</v>
      </c>
      <c r="H15" s="90">
        <f>'Costs Detail'!T30</f>
        <v>0</v>
      </c>
      <c r="I15" s="75">
        <f>'Costs Detail'!U30</f>
        <v>0</v>
      </c>
      <c r="J15" s="74">
        <f>'Costs Detail'!V30</f>
        <v>0</v>
      </c>
      <c r="K15" s="74">
        <f>'Costs Detail'!W30</f>
        <v>0</v>
      </c>
      <c r="M15" s="74">
        <f>'Costs Detail'!Y30</f>
        <v>0</v>
      </c>
      <c r="N15" s="90">
        <f>'Costs Detail'!Z30</f>
        <v>0</v>
      </c>
      <c r="O15" s="75">
        <f>'Costs Detail'!AA30</f>
        <v>0</v>
      </c>
      <c r="P15" s="74">
        <f>'Costs Detail'!AB30</f>
        <v>0</v>
      </c>
    </row>
    <row r="16" spans="1:18" s="78" customFormat="1" ht="12" customHeight="1" x14ac:dyDescent="0.2">
      <c r="A16" s="76"/>
      <c r="B16" s="77" t="s">
        <v>226</v>
      </c>
      <c r="C16" s="286">
        <f>SUM(C14:C15)</f>
        <v>0</v>
      </c>
      <c r="D16" s="281">
        <f>SUM(D14:D15)</f>
        <v>0</v>
      </c>
      <c r="E16" s="57"/>
      <c r="F16" s="79">
        <f t="shared" ref="F16:K16" si="0">SUM(F14:F15)</f>
        <v>0</v>
      </c>
      <c r="G16" s="79">
        <f t="shared" si="0"/>
        <v>0</v>
      </c>
      <c r="H16" s="86">
        <f t="shared" si="0"/>
        <v>0</v>
      </c>
      <c r="I16" s="80">
        <f t="shared" si="0"/>
        <v>0</v>
      </c>
      <c r="J16" s="79">
        <f t="shared" si="0"/>
        <v>0</v>
      </c>
      <c r="K16" s="79">
        <f t="shared" si="0"/>
        <v>0</v>
      </c>
      <c r="M16" s="79">
        <f>SUM(M14:M15)</f>
        <v>0</v>
      </c>
      <c r="N16" s="86">
        <f>SUM(N14:N15)</f>
        <v>0</v>
      </c>
      <c r="O16" s="80">
        <f>SUM(O14:O15)</f>
        <v>0</v>
      </c>
      <c r="P16" s="79">
        <f>SUM(P14:P15)</f>
        <v>0</v>
      </c>
    </row>
    <row r="17" spans="1:16" s="10" customFormat="1" ht="6" customHeight="1" x14ac:dyDescent="0.2">
      <c r="A17" s="81"/>
      <c r="C17" s="160"/>
      <c r="D17" s="58"/>
      <c r="E17" s="58"/>
      <c r="I17" s="157"/>
      <c r="O17" s="157"/>
    </row>
    <row r="18" spans="1:16" s="10" customFormat="1" ht="12" customHeight="1" x14ac:dyDescent="0.2">
      <c r="A18" s="72">
        <v>4</v>
      </c>
      <c r="B18" s="73" t="s">
        <v>189</v>
      </c>
      <c r="C18" s="285">
        <f>'Costs Detail'!C45</f>
        <v>0</v>
      </c>
      <c r="D18" s="280">
        <f>'Costs Detail'!G45</f>
        <v>0</v>
      </c>
      <c r="E18" s="56"/>
      <c r="F18" s="74">
        <f>'Costs Detail'!R45</f>
        <v>0</v>
      </c>
      <c r="G18" s="74">
        <f>'Costs Detail'!S45</f>
        <v>0</v>
      </c>
      <c r="H18" s="90">
        <f>'Costs Detail'!T45</f>
        <v>0</v>
      </c>
      <c r="I18" s="75">
        <f>'Costs Detail'!U45</f>
        <v>0</v>
      </c>
      <c r="J18" s="74">
        <f>'Costs Detail'!V45</f>
        <v>0</v>
      </c>
      <c r="K18" s="74">
        <f>'Costs Detail'!W45</f>
        <v>0</v>
      </c>
      <c r="M18" s="74">
        <f>'Costs Detail'!Y45</f>
        <v>0</v>
      </c>
      <c r="N18" s="90">
        <f>'Costs Detail'!Z45</f>
        <v>0</v>
      </c>
      <c r="O18" s="75">
        <f>'Costs Detail'!AA45</f>
        <v>0</v>
      </c>
      <c r="P18" s="74">
        <f>'Costs Detail'!AB45</f>
        <v>0</v>
      </c>
    </row>
    <row r="19" spans="1:16" s="10" customFormat="1" ht="12" customHeight="1" x14ac:dyDescent="0.2">
      <c r="A19" s="72">
        <v>5</v>
      </c>
      <c r="B19" s="73" t="s">
        <v>6</v>
      </c>
      <c r="C19" s="285">
        <f>'Costs Detail'!C58</f>
        <v>0</v>
      </c>
      <c r="D19" s="280">
        <f>'Costs Detail'!G58</f>
        <v>0</v>
      </c>
      <c r="E19" s="56"/>
      <c r="F19" s="74">
        <f>'Costs Detail'!R58</f>
        <v>0</v>
      </c>
      <c r="G19" s="74">
        <f>'Costs Detail'!S58</f>
        <v>0</v>
      </c>
      <c r="H19" s="90">
        <f>'Costs Detail'!T58</f>
        <v>0</v>
      </c>
      <c r="I19" s="75">
        <f>'Costs Detail'!U58</f>
        <v>0</v>
      </c>
      <c r="J19" s="74">
        <f>'Costs Detail'!V58</f>
        <v>0</v>
      </c>
      <c r="K19" s="74">
        <f>'Costs Detail'!W58</f>
        <v>0</v>
      </c>
      <c r="M19" s="74">
        <f>'Costs Detail'!Y58</f>
        <v>0</v>
      </c>
      <c r="N19" s="90">
        <f>'Costs Detail'!Z58</f>
        <v>0</v>
      </c>
      <c r="O19" s="75">
        <f>'Costs Detail'!AA58</f>
        <v>0</v>
      </c>
      <c r="P19" s="74">
        <f>'Costs Detail'!AB58</f>
        <v>0</v>
      </c>
    </row>
    <row r="20" spans="1:16" s="10" customFormat="1" ht="12" customHeight="1" x14ac:dyDescent="0.2">
      <c r="A20" s="72">
        <v>6</v>
      </c>
      <c r="B20" s="73" t="s">
        <v>8</v>
      </c>
      <c r="C20" s="285">
        <f>'Costs Detail'!C69</f>
        <v>0</v>
      </c>
      <c r="D20" s="280">
        <f>'Costs Detail'!G69</f>
        <v>0</v>
      </c>
      <c r="E20" s="56"/>
      <c r="F20" s="74">
        <f>'Costs Detail'!R69</f>
        <v>0</v>
      </c>
      <c r="G20" s="74">
        <f>'Costs Detail'!S69</f>
        <v>0</v>
      </c>
      <c r="H20" s="90">
        <f>'Costs Detail'!T69</f>
        <v>0</v>
      </c>
      <c r="I20" s="75">
        <f>'Costs Detail'!U69</f>
        <v>0</v>
      </c>
      <c r="J20" s="74">
        <f>'Costs Detail'!V69</f>
        <v>0</v>
      </c>
      <c r="K20" s="74">
        <f>'Costs Detail'!W69</f>
        <v>0</v>
      </c>
      <c r="M20" s="74">
        <f>'Costs Detail'!Y69</f>
        <v>0</v>
      </c>
      <c r="N20" s="90">
        <f>'Costs Detail'!Z69</f>
        <v>0</v>
      </c>
      <c r="O20" s="75">
        <f>'Costs Detail'!AA69</f>
        <v>0</v>
      </c>
      <c r="P20" s="74">
        <f>'Costs Detail'!AB69</f>
        <v>0</v>
      </c>
    </row>
    <row r="21" spans="1:16" s="10" customFormat="1" ht="12" customHeight="1" x14ac:dyDescent="0.2">
      <c r="A21" s="72">
        <v>7</v>
      </c>
      <c r="B21" s="73" t="s">
        <v>34</v>
      </c>
      <c r="C21" s="285">
        <f>'Costs Detail'!C81</f>
        <v>0</v>
      </c>
      <c r="D21" s="280">
        <f>'Costs Detail'!G81</f>
        <v>0</v>
      </c>
      <c r="E21" s="56"/>
      <c r="F21" s="74">
        <f>'Costs Detail'!R81</f>
        <v>0</v>
      </c>
      <c r="G21" s="74">
        <f>'Costs Detail'!S81</f>
        <v>0</v>
      </c>
      <c r="H21" s="90">
        <f>'Costs Detail'!T81</f>
        <v>0</v>
      </c>
      <c r="I21" s="75">
        <f>'Costs Detail'!U81</f>
        <v>0</v>
      </c>
      <c r="J21" s="74">
        <f>'Costs Detail'!V81</f>
        <v>0</v>
      </c>
      <c r="K21" s="74">
        <f>'Costs Detail'!W81</f>
        <v>0</v>
      </c>
      <c r="M21" s="74">
        <f>'Costs Detail'!Y81</f>
        <v>0</v>
      </c>
      <c r="N21" s="90">
        <f>'Costs Detail'!Z81</f>
        <v>0</v>
      </c>
      <c r="O21" s="75">
        <f>'Costs Detail'!AA81</f>
        <v>0</v>
      </c>
      <c r="P21" s="74">
        <f>'Costs Detail'!AB81</f>
        <v>0</v>
      </c>
    </row>
    <row r="22" spans="1:16" s="10" customFormat="1" ht="12" customHeight="1" x14ac:dyDescent="0.2">
      <c r="A22" s="72">
        <v>8</v>
      </c>
      <c r="B22" s="73" t="s">
        <v>15</v>
      </c>
      <c r="C22" s="285">
        <f>'Costs Detail'!C88</f>
        <v>0</v>
      </c>
      <c r="D22" s="280">
        <f>'Costs Detail'!G88</f>
        <v>0</v>
      </c>
      <c r="E22" s="56"/>
      <c r="F22" s="74">
        <f>'Costs Detail'!R88</f>
        <v>0</v>
      </c>
      <c r="G22" s="74">
        <f>'Costs Detail'!S88</f>
        <v>0</v>
      </c>
      <c r="H22" s="90">
        <f>'Costs Detail'!T88</f>
        <v>0</v>
      </c>
      <c r="I22" s="75">
        <f>'Costs Detail'!U88</f>
        <v>0</v>
      </c>
      <c r="J22" s="74">
        <f>'Costs Detail'!V88</f>
        <v>0</v>
      </c>
      <c r="K22" s="74">
        <f>'Costs Detail'!W88</f>
        <v>0</v>
      </c>
      <c r="M22" s="74">
        <f>'Costs Detail'!Y88</f>
        <v>0</v>
      </c>
      <c r="N22" s="90">
        <f>'Costs Detail'!Z88</f>
        <v>0</v>
      </c>
      <c r="O22" s="75">
        <f>'Costs Detail'!AA88</f>
        <v>0</v>
      </c>
      <c r="P22" s="74">
        <f>'Costs Detail'!AB88</f>
        <v>0</v>
      </c>
    </row>
    <row r="23" spans="1:16" s="10" customFormat="1" ht="12" customHeight="1" x14ac:dyDescent="0.2">
      <c r="A23" s="72">
        <v>9</v>
      </c>
      <c r="B23" s="73" t="s">
        <v>192</v>
      </c>
      <c r="C23" s="285">
        <f>'Costs Detail'!C94</f>
        <v>0</v>
      </c>
      <c r="D23" s="280">
        <f>'Costs Detail'!G94</f>
        <v>0</v>
      </c>
      <c r="E23" s="56"/>
      <c r="F23" s="74">
        <f>'Costs Detail'!R94</f>
        <v>0</v>
      </c>
      <c r="G23" s="74">
        <f>'Costs Detail'!S94</f>
        <v>0</v>
      </c>
      <c r="H23" s="90">
        <f>'Costs Detail'!T94</f>
        <v>0</v>
      </c>
      <c r="I23" s="75">
        <f>'Costs Detail'!U94</f>
        <v>0</v>
      </c>
      <c r="J23" s="74">
        <f>'Costs Detail'!V94</f>
        <v>0</v>
      </c>
      <c r="K23" s="74">
        <f>'Costs Detail'!W94</f>
        <v>0</v>
      </c>
      <c r="M23" s="74">
        <f>'Costs Detail'!Y94</f>
        <v>0</v>
      </c>
      <c r="N23" s="90">
        <f>'Costs Detail'!Z94</f>
        <v>0</v>
      </c>
      <c r="O23" s="75">
        <f>'Costs Detail'!AA94</f>
        <v>0</v>
      </c>
      <c r="P23" s="74">
        <f>'Costs Detail'!AB94</f>
        <v>0</v>
      </c>
    </row>
    <row r="24" spans="1:16" s="10" customFormat="1" ht="12" customHeight="1" x14ac:dyDescent="0.2">
      <c r="A24" s="72">
        <v>10</v>
      </c>
      <c r="B24" s="73" t="s">
        <v>228</v>
      </c>
      <c r="C24" s="285">
        <f>'Costs Detail'!C106</f>
        <v>0</v>
      </c>
      <c r="D24" s="280">
        <f>'Costs Detail'!G106</f>
        <v>0</v>
      </c>
      <c r="E24" s="56"/>
      <c r="F24" s="74">
        <f>'Costs Detail'!R106</f>
        <v>0</v>
      </c>
      <c r="G24" s="74">
        <f>'Costs Detail'!S106</f>
        <v>0</v>
      </c>
      <c r="H24" s="90">
        <f>'Costs Detail'!T106</f>
        <v>0</v>
      </c>
      <c r="I24" s="75">
        <f>'Costs Detail'!U106</f>
        <v>0</v>
      </c>
      <c r="J24" s="74">
        <f>'Costs Detail'!V106</f>
        <v>0</v>
      </c>
      <c r="K24" s="74">
        <f>'Costs Detail'!W106</f>
        <v>0</v>
      </c>
      <c r="M24" s="74">
        <f>'Costs Detail'!Y106</f>
        <v>0</v>
      </c>
      <c r="N24" s="90">
        <f>'Costs Detail'!Z106</f>
        <v>0</v>
      </c>
      <c r="O24" s="75">
        <f>'Costs Detail'!AA106</f>
        <v>0</v>
      </c>
      <c r="P24" s="74">
        <f>'Costs Detail'!AB106</f>
        <v>0</v>
      </c>
    </row>
    <row r="25" spans="1:16" s="78" customFormat="1" ht="12" customHeight="1" x14ac:dyDescent="0.2">
      <c r="A25" s="76"/>
      <c r="B25" s="51" t="s">
        <v>190</v>
      </c>
      <c r="C25" s="287">
        <f>SUM(C18:C24)</f>
        <v>0</v>
      </c>
      <c r="D25" s="288">
        <f>SUM(D18:D24)</f>
        <v>0</v>
      </c>
      <c r="E25" s="82"/>
      <c r="F25" s="79">
        <f t="shared" ref="F25:K25" si="1">SUM(F18:F24)</f>
        <v>0</v>
      </c>
      <c r="G25" s="79">
        <f t="shared" si="1"/>
        <v>0</v>
      </c>
      <c r="H25" s="86">
        <f t="shared" si="1"/>
        <v>0</v>
      </c>
      <c r="I25" s="80">
        <f t="shared" si="1"/>
        <v>0</v>
      </c>
      <c r="J25" s="79">
        <f t="shared" si="1"/>
        <v>0</v>
      </c>
      <c r="K25" s="79">
        <f t="shared" si="1"/>
        <v>0</v>
      </c>
      <c r="M25" s="79">
        <f>SUM(M18:M24)</f>
        <v>0</v>
      </c>
      <c r="N25" s="86">
        <f>SUM(N18:N24)</f>
        <v>0</v>
      </c>
      <c r="O25" s="80">
        <f>SUM(O18:O24)</f>
        <v>0</v>
      </c>
      <c r="P25" s="79">
        <f>SUM(P18:P24)</f>
        <v>0</v>
      </c>
    </row>
    <row r="26" spans="1:16" s="10" customFormat="1" ht="6" customHeight="1" x14ac:dyDescent="0.2">
      <c r="A26" s="81"/>
      <c r="B26" s="59"/>
      <c r="C26" s="83"/>
      <c r="D26" s="161"/>
      <c r="E26" s="83"/>
      <c r="I26" s="157"/>
      <c r="N26" s="157"/>
    </row>
    <row r="27" spans="1:16" s="10" customFormat="1" ht="12" customHeight="1" x14ac:dyDescent="0.2">
      <c r="A27" s="72">
        <v>11</v>
      </c>
      <c r="B27" s="73" t="s">
        <v>187</v>
      </c>
      <c r="C27" s="285">
        <f>'Costs Detail'!C121</f>
        <v>0</v>
      </c>
      <c r="D27" s="280">
        <f>'Costs Detail'!G121</f>
        <v>0</v>
      </c>
      <c r="E27" s="56"/>
      <c r="F27" s="74">
        <f>'Costs Detail'!R121</f>
        <v>0</v>
      </c>
      <c r="G27" s="74">
        <f>'Costs Detail'!S121</f>
        <v>0</v>
      </c>
      <c r="H27" s="90">
        <f>'Costs Detail'!T121</f>
        <v>0</v>
      </c>
      <c r="I27" s="75">
        <f>'Costs Detail'!U121</f>
        <v>0</v>
      </c>
      <c r="J27" s="74">
        <f>'Costs Detail'!V121</f>
        <v>0</v>
      </c>
      <c r="K27" s="74">
        <f>'Costs Detail'!W121</f>
        <v>0</v>
      </c>
      <c r="M27" s="74">
        <f>'Costs Detail'!Y121</f>
        <v>0</v>
      </c>
      <c r="N27" s="90">
        <f>'Costs Detail'!Z121</f>
        <v>0</v>
      </c>
      <c r="O27" s="75">
        <f>'Costs Detail'!AA121</f>
        <v>0</v>
      </c>
      <c r="P27" s="74">
        <f>'Costs Detail'!AB121</f>
        <v>0</v>
      </c>
    </row>
    <row r="28" spans="1:16" s="10" customFormat="1" ht="12" customHeight="1" x14ac:dyDescent="0.2">
      <c r="A28" s="72">
        <v>12</v>
      </c>
      <c r="B28" s="73" t="s">
        <v>40</v>
      </c>
      <c r="C28" s="285">
        <f>'Costs Detail'!C137</f>
        <v>0</v>
      </c>
      <c r="D28" s="280">
        <f>'Costs Detail'!G137</f>
        <v>0</v>
      </c>
      <c r="E28" s="56"/>
      <c r="F28" s="74">
        <f>'Costs Detail'!R137</f>
        <v>0</v>
      </c>
      <c r="G28" s="74">
        <f>'Costs Detail'!S137</f>
        <v>0</v>
      </c>
      <c r="H28" s="90">
        <f>'Costs Detail'!T137</f>
        <v>0</v>
      </c>
      <c r="I28" s="75">
        <f>'Costs Detail'!U137</f>
        <v>0</v>
      </c>
      <c r="J28" s="74">
        <f>'Costs Detail'!V137</f>
        <v>0</v>
      </c>
      <c r="K28" s="74">
        <f>'Costs Detail'!W137</f>
        <v>0</v>
      </c>
      <c r="M28" s="74">
        <f>'Costs Detail'!Y137</f>
        <v>0</v>
      </c>
      <c r="N28" s="90">
        <f>'Costs Detail'!Z137</f>
        <v>0</v>
      </c>
      <c r="O28" s="75">
        <f>'Costs Detail'!AA137</f>
        <v>0</v>
      </c>
      <c r="P28" s="74">
        <f>'Costs Detail'!AB137</f>
        <v>0</v>
      </c>
    </row>
    <row r="29" spans="1:16" s="78" customFormat="1" ht="12" customHeight="1" x14ac:dyDescent="0.2">
      <c r="A29" s="76"/>
      <c r="B29" s="51" t="s">
        <v>65</v>
      </c>
      <c r="C29" s="286">
        <f>SUM(C27:C28)</f>
        <v>0</v>
      </c>
      <c r="D29" s="281">
        <f>SUM(D27:D28)</f>
        <v>0</v>
      </c>
      <c r="E29" s="57"/>
      <c r="F29" s="79">
        <f t="shared" ref="F29:K29" si="2">SUM(F27:F28)</f>
        <v>0</v>
      </c>
      <c r="G29" s="79">
        <f t="shared" si="2"/>
        <v>0</v>
      </c>
      <c r="H29" s="86">
        <f t="shared" si="2"/>
        <v>0</v>
      </c>
      <c r="I29" s="80">
        <f t="shared" si="2"/>
        <v>0</v>
      </c>
      <c r="J29" s="79">
        <f t="shared" si="2"/>
        <v>0</v>
      </c>
      <c r="K29" s="79">
        <f t="shared" si="2"/>
        <v>0</v>
      </c>
      <c r="M29" s="79">
        <f>SUM(M27:M28)</f>
        <v>0</v>
      </c>
      <c r="N29" s="86">
        <f>SUM(N27:N28)</f>
        <v>0</v>
      </c>
      <c r="O29" s="80">
        <f>SUM(O27:O28)</f>
        <v>0</v>
      </c>
      <c r="P29" s="79">
        <f>SUM(P27:P28)</f>
        <v>0</v>
      </c>
    </row>
    <row r="30" spans="1:16" s="10" customFormat="1" ht="6" customHeight="1" x14ac:dyDescent="0.2">
      <c r="A30" s="81"/>
      <c r="B30" s="59"/>
      <c r="C30" s="160"/>
      <c r="D30" s="58"/>
      <c r="E30" s="58"/>
      <c r="I30" s="157"/>
      <c r="N30" s="157"/>
    </row>
    <row r="31" spans="1:16" s="10" customFormat="1" ht="12" customHeight="1" x14ac:dyDescent="0.2">
      <c r="A31" s="72">
        <v>13</v>
      </c>
      <c r="B31" s="73" t="s">
        <v>232</v>
      </c>
      <c r="C31" s="285">
        <f>'Costs Detail'!C156</f>
        <v>0</v>
      </c>
      <c r="D31" s="280">
        <f>'Costs Detail'!G156</f>
        <v>0</v>
      </c>
      <c r="E31" s="56"/>
      <c r="F31" s="74">
        <f>'Costs Detail'!R156</f>
        <v>0</v>
      </c>
      <c r="G31" s="74">
        <f>'Costs Detail'!S156</f>
        <v>0</v>
      </c>
      <c r="H31" s="90">
        <f>'Costs Detail'!T156</f>
        <v>0</v>
      </c>
      <c r="I31" s="75">
        <f>'Costs Detail'!U156</f>
        <v>0</v>
      </c>
      <c r="J31" s="74">
        <f>'Costs Detail'!V156</f>
        <v>0</v>
      </c>
      <c r="K31" s="74">
        <f>'Costs Detail'!W156</f>
        <v>0</v>
      </c>
      <c r="M31" s="74">
        <f>'Costs Detail'!Y156</f>
        <v>0</v>
      </c>
      <c r="N31" s="90">
        <f>'Costs Detail'!Z156</f>
        <v>0</v>
      </c>
      <c r="O31" s="75">
        <f>'Costs Detail'!AA156</f>
        <v>0</v>
      </c>
      <c r="P31" s="74">
        <f>'Costs Detail'!AB156</f>
        <v>0</v>
      </c>
    </row>
    <row r="32" spans="1:16" s="10" customFormat="1" ht="12" customHeight="1" x14ac:dyDescent="0.2">
      <c r="A32" s="72">
        <v>14</v>
      </c>
      <c r="B32" s="73" t="s">
        <v>233</v>
      </c>
      <c r="C32" s="285">
        <f>'Costs Detail'!C177</f>
        <v>0</v>
      </c>
      <c r="D32" s="280">
        <f>'Costs Detail'!G177</f>
        <v>0</v>
      </c>
      <c r="E32" s="56"/>
      <c r="F32" s="74">
        <f>'Costs Detail'!R177</f>
        <v>0</v>
      </c>
      <c r="G32" s="74">
        <f>'Costs Detail'!S177</f>
        <v>0</v>
      </c>
      <c r="H32" s="90">
        <f>'Costs Detail'!T177</f>
        <v>0</v>
      </c>
      <c r="I32" s="75">
        <f>'Costs Detail'!U177</f>
        <v>0</v>
      </c>
      <c r="J32" s="74">
        <f>'Costs Detail'!V177</f>
        <v>0</v>
      </c>
      <c r="K32" s="74">
        <f>'Costs Detail'!W177</f>
        <v>0</v>
      </c>
      <c r="M32" s="74">
        <f>'Costs Detail'!Y177</f>
        <v>0</v>
      </c>
      <c r="N32" s="90">
        <f>'Costs Detail'!Z177</f>
        <v>0</v>
      </c>
      <c r="O32" s="75">
        <f>'Costs Detail'!AA177</f>
        <v>0</v>
      </c>
      <c r="P32" s="74">
        <f>'Costs Detail'!AB177</f>
        <v>0</v>
      </c>
    </row>
    <row r="33" spans="1:16" s="78" customFormat="1" ht="12" customHeight="1" x14ac:dyDescent="0.2">
      <c r="A33" s="84"/>
      <c r="B33" s="98" t="s">
        <v>231</v>
      </c>
      <c r="C33" s="335">
        <f>SUM(C31:C32)</f>
        <v>0</v>
      </c>
      <c r="D33" s="336">
        <f>SUM(D31:D32)</f>
        <v>0</v>
      </c>
      <c r="E33" s="337"/>
      <c r="F33" s="79">
        <f t="shared" ref="F33:K33" si="3">SUM(F31:F32)</f>
        <v>0</v>
      </c>
      <c r="G33" s="79">
        <f t="shared" si="3"/>
        <v>0</v>
      </c>
      <c r="H33" s="86">
        <f t="shared" si="3"/>
        <v>0</v>
      </c>
      <c r="I33" s="80">
        <f t="shared" si="3"/>
        <v>0</v>
      </c>
      <c r="J33" s="79">
        <f t="shared" si="3"/>
        <v>0</v>
      </c>
      <c r="K33" s="79">
        <f t="shared" si="3"/>
        <v>0</v>
      </c>
      <c r="M33" s="79">
        <f>SUM(M31:M32)</f>
        <v>0</v>
      </c>
      <c r="N33" s="86">
        <f>SUM(N31:N32)</f>
        <v>0</v>
      </c>
      <c r="O33" s="80">
        <f>SUM(O31:O32)</f>
        <v>0</v>
      </c>
      <c r="P33" s="79">
        <f>SUM(P31:P32)</f>
        <v>0</v>
      </c>
    </row>
    <row r="34" spans="1:16" s="10" customFormat="1" ht="6" customHeight="1" x14ac:dyDescent="0.2">
      <c r="A34" s="85"/>
      <c r="B34" s="59"/>
      <c r="C34" s="58"/>
      <c r="D34" s="160"/>
      <c r="E34" s="58"/>
      <c r="I34" s="157"/>
      <c r="O34" s="157"/>
    </row>
    <row r="35" spans="1:16" s="10" customFormat="1" ht="12" customHeight="1" x14ac:dyDescent="0.2">
      <c r="A35" s="72">
        <v>15</v>
      </c>
      <c r="B35" s="73" t="s">
        <v>188</v>
      </c>
      <c r="C35" s="285">
        <f>'Costs Detail'!C192</f>
        <v>0</v>
      </c>
      <c r="D35" s="280">
        <f>'Costs Detail'!G192</f>
        <v>0</v>
      </c>
      <c r="E35" s="56"/>
      <c r="F35" s="74">
        <f>'Costs Detail'!R192</f>
        <v>0</v>
      </c>
      <c r="G35" s="74">
        <f>'Costs Detail'!S192</f>
        <v>0</v>
      </c>
      <c r="H35" s="90">
        <f>'Costs Detail'!T192</f>
        <v>0</v>
      </c>
      <c r="I35" s="75">
        <f>'Costs Detail'!U192</f>
        <v>0</v>
      </c>
      <c r="J35" s="74">
        <f>'Costs Detail'!V192</f>
        <v>0</v>
      </c>
      <c r="K35" s="74">
        <f>'Costs Detail'!W192</f>
        <v>0</v>
      </c>
      <c r="M35" s="74">
        <f>'Costs Detail'!Y192</f>
        <v>0</v>
      </c>
      <c r="N35" s="90">
        <f>'Costs Detail'!Z192</f>
        <v>0</v>
      </c>
      <c r="O35" s="75">
        <f>'Costs Detail'!AA192</f>
        <v>0</v>
      </c>
      <c r="P35" s="74">
        <f>'Costs Detail'!AB192</f>
        <v>0</v>
      </c>
    </row>
    <row r="36" spans="1:16" s="10" customFormat="1" ht="12" customHeight="1" x14ac:dyDescent="0.2">
      <c r="A36" s="84"/>
      <c r="B36" s="51" t="s">
        <v>173</v>
      </c>
      <c r="C36" s="286">
        <f>SUM(C35:C35)</f>
        <v>0</v>
      </c>
      <c r="D36" s="281">
        <f>SUM(D35:D35)</f>
        <v>0</v>
      </c>
      <c r="E36" s="57"/>
      <c r="F36" s="79">
        <f t="shared" ref="F36:K36" si="4">F35</f>
        <v>0</v>
      </c>
      <c r="G36" s="79">
        <f t="shared" si="4"/>
        <v>0</v>
      </c>
      <c r="H36" s="86">
        <f t="shared" si="4"/>
        <v>0</v>
      </c>
      <c r="I36" s="80">
        <f t="shared" si="4"/>
        <v>0</v>
      </c>
      <c r="J36" s="79">
        <f t="shared" si="4"/>
        <v>0</v>
      </c>
      <c r="K36" s="79">
        <f t="shared" si="4"/>
        <v>0</v>
      </c>
      <c r="M36" s="79">
        <f>M35</f>
        <v>0</v>
      </c>
      <c r="N36" s="86">
        <f>N35</f>
        <v>0</v>
      </c>
      <c r="O36" s="80">
        <f>O35</f>
        <v>0</v>
      </c>
      <c r="P36" s="79">
        <f>P35</f>
        <v>0</v>
      </c>
    </row>
    <row r="37" spans="1:16" s="10" customFormat="1" ht="6" customHeight="1" x14ac:dyDescent="0.2">
      <c r="A37" s="85"/>
      <c r="B37" s="59"/>
      <c r="C37" s="160"/>
      <c r="D37" s="58"/>
      <c r="E37" s="58"/>
      <c r="I37" s="157"/>
      <c r="N37" s="157"/>
    </row>
    <row r="38" spans="1:16" s="78" customFormat="1" ht="12" customHeight="1" x14ac:dyDescent="0.2">
      <c r="A38" s="87" t="s">
        <v>1</v>
      </c>
      <c r="B38" s="77" t="s">
        <v>41</v>
      </c>
      <c r="C38" s="286">
        <f>'Costs Detail'!C196</f>
        <v>0</v>
      </c>
      <c r="D38" s="281">
        <f>'Costs Detail'!G196</f>
        <v>0</v>
      </c>
      <c r="E38" s="57"/>
      <c r="F38" s="79" t="str">
        <f>'Costs Detail'!R196</f>
        <v>0</v>
      </c>
      <c r="G38" s="79" t="str">
        <f>'Costs Detail'!S196</f>
        <v>0</v>
      </c>
      <c r="H38" s="86" t="str">
        <f>'Costs Detail'!T196</f>
        <v>0</v>
      </c>
      <c r="I38" s="80" t="str">
        <f>'Costs Detail'!U196</f>
        <v>0</v>
      </c>
      <c r="J38" s="79" t="str">
        <f>'Costs Detail'!V196</f>
        <v>0</v>
      </c>
      <c r="K38" s="79" t="str">
        <f>'Costs Detail'!W196</f>
        <v>0</v>
      </c>
      <c r="M38" s="79">
        <f>'Costs Detail'!Y196</f>
        <v>0</v>
      </c>
      <c r="N38" s="86" t="str">
        <f>'Costs Detail'!Z196</f>
        <v>0</v>
      </c>
      <c r="O38" s="80">
        <f>'Costs Detail'!AA196</f>
        <v>0</v>
      </c>
      <c r="P38" s="79" t="str">
        <f>'Costs Detail'!AB196</f>
        <v>0</v>
      </c>
    </row>
    <row r="39" spans="1:16" s="10" customFormat="1" ht="6" customHeight="1" x14ac:dyDescent="0.2">
      <c r="A39" s="85"/>
      <c r="C39" s="159"/>
      <c r="D39" s="60"/>
      <c r="E39" s="60"/>
      <c r="H39" s="157"/>
      <c r="O39" s="157"/>
    </row>
    <row r="40" spans="1:16" s="78" customFormat="1" ht="12" customHeight="1" x14ac:dyDescent="0.2">
      <c r="A40" s="87" t="s">
        <v>172</v>
      </c>
      <c r="B40" s="77" t="s">
        <v>42</v>
      </c>
      <c r="C40" s="286">
        <f>'Costs Detail'!C198</f>
        <v>0</v>
      </c>
      <c r="D40" s="281">
        <f>'Costs Detail'!G198</f>
        <v>0</v>
      </c>
      <c r="E40" s="57"/>
      <c r="F40" s="79" t="str">
        <f>'Costs Detail'!R198</f>
        <v>0</v>
      </c>
      <c r="G40" s="79" t="str">
        <f>'Costs Detail'!S198</f>
        <v>0</v>
      </c>
      <c r="H40" s="86" t="str">
        <f>'Costs Detail'!T198</f>
        <v>0</v>
      </c>
      <c r="I40" s="80" t="str">
        <f>'Costs Detail'!U198</f>
        <v>0</v>
      </c>
      <c r="J40" s="79" t="str">
        <f>'Costs Detail'!V198</f>
        <v>0</v>
      </c>
      <c r="K40" s="79" t="str">
        <f>'Costs Detail'!W198</f>
        <v>0</v>
      </c>
      <c r="M40" s="79">
        <f>'Costs Detail'!Y198</f>
        <v>0</v>
      </c>
      <c r="N40" s="86" t="str">
        <f>'Costs Detail'!Z198</f>
        <v>0</v>
      </c>
      <c r="O40" s="80">
        <f>'Costs Detail'!AA198</f>
        <v>0</v>
      </c>
      <c r="P40" s="79" t="str">
        <f>'Costs Detail'!AB198</f>
        <v>0</v>
      </c>
    </row>
    <row r="41" spans="1:16" s="10" customFormat="1" ht="6" customHeight="1" x14ac:dyDescent="0.2">
      <c r="A41" s="85"/>
      <c r="C41" s="284"/>
      <c r="D41" s="60"/>
      <c r="E41" s="60"/>
      <c r="I41" s="157"/>
      <c r="N41" s="157"/>
    </row>
    <row r="42" spans="1:16" s="78" customFormat="1" ht="12" customHeight="1" x14ac:dyDescent="0.2">
      <c r="A42" s="50"/>
      <c r="B42" s="50"/>
      <c r="C42" s="50"/>
      <c r="D42" s="50"/>
      <c r="E42" s="50"/>
      <c r="F42" s="110">
        <f>'Costs Detail'!R201</f>
        <v>0</v>
      </c>
      <c r="G42" s="110">
        <f>'Costs Detail'!S201</f>
        <v>0</v>
      </c>
      <c r="H42" s="115">
        <f>'Costs Detail'!T201</f>
        <v>0</v>
      </c>
      <c r="I42" s="116">
        <f>'Costs Detail'!U201</f>
        <v>0</v>
      </c>
      <c r="J42" s="110">
        <f>'Costs Detail'!V201</f>
        <v>0</v>
      </c>
      <c r="K42" s="110">
        <f>'Costs Detail'!W201</f>
        <v>0</v>
      </c>
      <c r="L42" s="50"/>
      <c r="M42" s="110">
        <f>'Costs Detail'!Y201</f>
        <v>0</v>
      </c>
      <c r="N42" s="115">
        <f>'Costs Detail'!Z201</f>
        <v>0</v>
      </c>
      <c r="O42" s="116">
        <f>'Costs Detail'!AA201</f>
        <v>0</v>
      </c>
      <c r="P42" s="110">
        <f>'Costs Detail'!AB201</f>
        <v>0</v>
      </c>
    </row>
    <row r="43" spans="1:16" ht="6" customHeight="1" x14ac:dyDescent="0.2">
      <c r="B43" s="40"/>
      <c r="C43" s="40"/>
      <c r="D43" s="40"/>
      <c r="E43" s="40"/>
      <c r="F43" s="167"/>
      <c r="I43" s="166"/>
      <c r="J43" s="40"/>
      <c r="L43" s="40"/>
      <c r="O43" s="158"/>
    </row>
    <row r="44" spans="1:16" ht="13.5" thickBot="1" x14ac:dyDescent="0.25">
      <c r="A44" s="113"/>
      <c r="B44" s="327" t="s">
        <v>362</v>
      </c>
      <c r="C44" s="165">
        <f>'Costs Detail'!C201</f>
        <v>0</v>
      </c>
      <c r="D44" s="114">
        <f>'Costs Detail'!G201</f>
        <v>0</v>
      </c>
      <c r="E44" s="88"/>
      <c r="F44" s="368">
        <f>SUM(F42:H42)</f>
        <v>0</v>
      </c>
      <c r="G44" s="369"/>
      <c r="H44" s="369"/>
      <c r="I44" s="374">
        <f>SUM(I42:K42)</f>
        <v>0</v>
      </c>
      <c r="J44" s="369"/>
      <c r="K44" s="376"/>
      <c r="M44" s="373">
        <f>SUM(M42:N42)</f>
        <v>0</v>
      </c>
      <c r="N44" s="374"/>
      <c r="O44" s="374">
        <f>SUM(O42:P42)</f>
        <v>0</v>
      </c>
      <c r="P44" s="375"/>
    </row>
    <row r="45" spans="1:16" ht="12.75" thickTop="1" x14ac:dyDescent="0.2">
      <c r="I45" s="168"/>
      <c r="J45" s="168"/>
      <c r="K45" s="168"/>
    </row>
    <row r="46" spans="1:16" s="78" customFormat="1" ht="12" customHeight="1" x14ac:dyDescent="0.2">
      <c r="A46" s="84"/>
      <c r="C46" s="293"/>
      <c r="D46" s="293"/>
    </row>
    <row r="47" spans="1:16" x14ac:dyDescent="0.2">
      <c r="A47" s="40" t="str">
        <f>IF(OR(SUM(F42:H42)&lt;&gt;C44,SUM(I42:K42)&lt;&gt;D44),"There is a cost allocation error. Please ensure all lines in the cost report Detail are allocated to 'Internal', 'Related', 'External', 'Not budgeted' or 'No cost' for both Budget and Total Costs.","")</f>
        <v/>
      </c>
    </row>
    <row r="48" spans="1:16" x14ac:dyDescent="0.2">
      <c r="A48" s="40" t="str">
        <f>IF(OR(SUM(M42:N42)&lt;&gt;C44,SUM(O42:P42)&lt;&gt;D44),"There is a cost origin error. Please ensure all lines in the cost report Detail are allocated to 'Canadian', 'Non-Canadian', 'Not budgeted' or 'No cost' for both Budget and Total Costs.","")</f>
        <v/>
      </c>
      <c r="C48" s="32"/>
      <c r="F48" s="32"/>
      <c r="G48" s="32"/>
      <c r="H48" s="32"/>
      <c r="I48" s="32"/>
      <c r="J48" s="32"/>
      <c r="K48" s="32"/>
      <c r="L48" s="32"/>
      <c r="M48" s="32"/>
      <c r="N48" s="32"/>
      <c r="O48" s="32"/>
      <c r="P48" s="32"/>
    </row>
    <row r="49" spans="1:16" x14ac:dyDescent="0.2">
      <c r="A49" s="291"/>
      <c r="B49" s="61"/>
      <c r="C49" s="292"/>
      <c r="D49" s="61"/>
      <c r="E49" s="61"/>
      <c r="F49" s="292"/>
      <c r="G49" s="292"/>
      <c r="H49" s="292"/>
      <c r="I49" s="292"/>
      <c r="J49" s="292"/>
      <c r="K49" s="292"/>
      <c r="L49" s="32"/>
      <c r="M49" s="32"/>
      <c r="N49" s="32"/>
      <c r="O49" s="32"/>
      <c r="P49" s="32"/>
    </row>
    <row r="50" spans="1:16" ht="47.25" customHeight="1" x14ac:dyDescent="0.2">
      <c r="A50" s="334"/>
      <c r="B50" s="299"/>
      <c r="C50" s="299"/>
      <c r="D50" s="61"/>
      <c r="E50" s="61"/>
      <c r="F50" s="176"/>
      <c r="G50" s="176"/>
      <c r="H50" s="61"/>
      <c r="I50" s="61"/>
      <c r="J50" s="61"/>
      <c r="K50" s="61"/>
    </row>
    <row r="51" spans="1:16" x14ac:dyDescent="0.2">
      <c r="B51" s="61" t="s">
        <v>276</v>
      </c>
      <c r="C51" s="177"/>
      <c r="D51" s="177"/>
      <c r="E51" s="61"/>
      <c r="F51" s="61" t="s">
        <v>282</v>
      </c>
      <c r="G51" s="61"/>
      <c r="H51" s="61"/>
      <c r="I51" s="61"/>
      <c r="J51" s="61"/>
      <c r="K51" s="61"/>
    </row>
    <row r="52" spans="1:16" x14ac:dyDescent="0.2">
      <c r="A52" s="61"/>
      <c r="B52" s="61"/>
      <c r="C52" s="61"/>
      <c r="D52" s="61"/>
      <c r="E52" s="61"/>
      <c r="F52" s="61"/>
      <c r="G52" s="61"/>
      <c r="H52" s="61"/>
      <c r="I52" s="61"/>
      <c r="J52" s="61"/>
      <c r="K52" s="61"/>
    </row>
    <row r="54" spans="1:16" x14ac:dyDescent="0.2">
      <c r="A54" s="10" t="s">
        <v>395</v>
      </c>
    </row>
    <row r="57" spans="1:16" ht="12.75" customHeight="1" x14ac:dyDescent="0.2">
      <c r="A57" s="50"/>
      <c r="B57" s="50"/>
      <c r="C57" s="50"/>
      <c r="D57" s="50"/>
      <c r="E57" s="50"/>
      <c r="F57" s="50"/>
      <c r="G57" s="50"/>
      <c r="H57" s="50"/>
      <c r="I57" s="50"/>
      <c r="N57" s="50"/>
      <c r="O57" s="50"/>
    </row>
  </sheetData>
  <sheetProtection algorithmName="SHA-512" hashValue="WNZhtrEvk5CdY7el2bbGGnEeuMKMLePpXIfyF/EAOYFvh/gdwp+MmOABQX9FpUswfj9T2qcxxZRoehUXU8bIHA==" saltValue="5N4x0Q0GM8sMwjb3ffvPcA==" spinCount="100000" sheet="1" selectLockedCells="1"/>
  <mergeCells count="8">
    <mergeCell ref="F44:H44"/>
    <mergeCell ref="M12:N12"/>
    <mergeCell ref="O12:P12"/>
    <mergeCell ref="M44:N44"/>
    <mergeCell ref="O44:P44"/>
    <mergeCell ref="I44:K44"/>
    <mergeCell ref="I12:K12"/>
    <mergeCell ref="F12:H12"/>
  </mergeCells>
  <pageMargins left="0.55118110236220474" right="0.55118110236220474" top="1.1811023622047245" bottom="0.98425196850393704" header="0.51181102362204722" footer="0.51181102362204722"/>
  <pageSetup scale="61" orientation="landscape" r:id="rId1"/>
  <headerFooter alignWithMargins="0"/>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I230"/>
  <sheetViews>
    <sheetView showGridLines="0" zoomScaleNormal="100" workbookViewId="0">
      <pane ySplit="12" topLeftCell="A13" activePane="bottomLeft" state="frozen"/>
      <selection pane="bottomLeft" activeCell="C201" sqref="C201"/>
    </sheetView>
  </sheetViews>
  <sheetFormatPr baseColWidth="10" defaultColWidth="11.42578125" defaultRowHeight="12" customHeight="1" x14ac:dyDescent="0.2"/>
  <cols>
    <col min="1" max="1" width="7.7109375" style="23" customWidth="1"/>
    <col min="2" max="2" width="60.5703125" style="38" customWidth="1"/>
    <col min="3" max="3" width="11" style="32" customWidth="1"/>
    <col min="4" max="4" width="2.28515625" style="32" customWidth="1"/>
    <col min="5" max="6" width="11.28515625" style="32" customWidth="1"/>
    <col min="7" max="7" width="13.7109375" style="33" customWidth="1"/>
    <col min="8" max="8" width="14.28515625" style="33" bestFit="1" customWidth="1"/>
    <col min="9" max="9" width="18.28515625" style="7" customWidth="1"/>
    <col min="10" max="12" width="12.85546875" style="7" customWidth="1"/>
    <col min="13" max="13" width="14.7109375" style="10" customWidth="1"/>
    <col min="14" max="16" width="12.85546875" style="7" customWidth="1"/>
    <col min="17" max="17" width="5.7109375" style="7" customWidth="1"/>
    <col min="18" max="19" width="10.140625" style="7" bestFit="1" customWidth="1"/>
    <col min="20" max="20" width="7.7109375" style="7" bestFit="1" customWidth="1"/>
    <col min="21" max="22" width="10.140625" style="7" bestFit="1" customWidth="1"/>
    <col min="23" max="23" width="7.7109375" style="7" bestFit="1" customWidth="1"/>
    <col min="24" max="24" width="4.28515625" style="7" customWidth="1"/>
    <col min="25" max="25" width="10.140625" style="10" bestFit="1" customWidth="1"/>
    <col min="26" max="26" width="12.42578125" style="10" bestFit="1" customWidth="1"/>
    <col min="27" max="27" width="10.140625" style="10" bestFit="1" customWidth="1"/>
    <col min="28" max="28" width="12.42578125" style="10" bestFit="1" customWidth="1"/>
    <col min="29" max="16384" width="11.42578125" style="7"/>
  </cols>
  <sheetData>
    <row r="1" spans="1:35" ht="12" customHeight="1" x14ac:dyDescent="0.2">
      <c r="A1" s="122"/>
      <c r="B1" s="122"/>
      <c r="C1" s="122"/>
      <c r="D1" s="122"/>
      <c r="E1" s="122"/>
      <c r="F1" s="122"/>
      <c r="G1" s="122"/>
      <c r="H1" s="122"/>
      <c r="I1" s="122"/>
      <c r="J1" s="122"/>
      <c r="K1" s="122"/>
      <c r="L1" s="122"/>
      <c r="M1" s="122"/>
      <c r="N1" s="122"/>
      <c r="O1" s="122"/>
      <c r="P1" s="122"/>
    </row>
    <row r="2" spans="1:35" ht="12" customHeight="1" x14ac:dyDescent="0.2">
      <c r="A2" s="38"/>
      <c r="C2" s="38"/>
      <c r="D2" s="38"/>
      <c r="E2" s="38"/>
      <c r="F2" s="38"/>
      <c r="G2" s="38"/>
      <c r="H2" s="38"/>
      <c r="I2" s="38"/>
      <c r="J2" s="38"/>
      <c r="K2" s="38"/>
      <c r="L2" s="38"/>
      <c r="M2" s="38"/>
      <c r="N2" s="38"/>
      <c r="O2" s="38"/>
      <c r="P2" s="71" t="s">
        <v>379</v>
      </c>
    </row>
    <row r="3" spans="1:35" ht="12.75" customHeight="1" x14ac:dyDescent="0.2">
      <c r="F3" s="71" t="s">
        <v>353</v>
      </c>
      <c r="G3" s="249" t="s">
        <v>348</v>
      </c>
      <c r="H3" s="250"/>
      <c r="I3" s="250"/>
      <c r="N3" s="118"/>
      <c r="O3" s="71"/>
      <c r="P3" s="71" t="s">
        <v>392</v>
      </c>
    </row>
    <row r="4" spans="1:35" ht="12.75" customHeight="1" x14ac:dyDescent="0.2">
      <c r="F4" s="71" t="s">
        <v>265</v>
      </c>
      <c r="G4" s="251" t="s">
        <v>348</v>
      </c>
      <c r="H4" s="252"/>
      <c r="I4" s="252"/>
      <c r="N4" s="71"/>
      <c r="O4" s="71"/>
      <c r="P4" s="71" t="s">
        <v>369</v>
      </c>
    </row>
    <row r="5" spans="1:35" ht="12.75" customHeight="1" x14ac:dyDescent="0.2">
      <c r="F5" s="71" t="s">
        <v>266</v>
      </c>
      <c r="G5" s="251" t="s">
        <v>348</v>
      </c>
      <c r="H5" s="252"/>
      <c r="I5" s="252"/>
      <c r="N5" s="118"/>
      <c r="O5" s="71"/>
    </row>
    <row r="6" spans="1:35" ht="12.75" customHeight="1" x14ac:dyDescent="0.2">
      <c r="F6" s="71" t="s">
        <v>38</v>
      </c>
      <c r="G6" s="251" t="s">
        <v>348</v>
      </c>
      <c r="H6" s="252"/>
      <c r="I6" s="252"/>
      <c r="N6" s="71"/>
      <c r="O6" s="71"/>
    </row>
    <row r="7" spans="1:35" ht="12.75" customHeight="1" x14ac:dyDescent="0.2">
      <c r="N7" s="118"/>
      <c r="O7" s="71"/>
      <c r="P7" s="71"/>
    </row>
    <row r="8" spans="1:35" ht="12.75" customHeight="1" thickBot="1" x14ac:dyDescent="0.25">
      <c r="N8" s="71"/>
      <c r="O8" s="71"/>
      <c r="P8" s="71"/>
    </row>
    <row r="9" spans="1:35" ht="23.25" customHeight="1" x14ac:dyDescent="0.2">
      <c r="A9" s="380" t="s">
        <v>374</v>
      </c>
      <c r="B9" s="381"/>
      <c r="C9" s="381"/>
      <c r="D9" s="381"/>
      <c r="E9" s="381"/>
      <c r="F9" s="381"/>
      <c r="G9" s="381"/>
      <c r="H9" s="381"/>
      <c r="I9" s="381"/>
      <c r="J9" s="381"/>
      <c r="K9" s="381"/>
      <c r="L9" s="381"/>
      <c r="M9" s="381"/>
      <c r="N9" s="381"/>
      <c r="O9" s="381"/>
      <c r="P9" s="382"/>
      <c r="Q9" s="93"/>
      <c r="R9" s="39"/>
      <c r="S9" s="39"/>
      <c r="T9" s="39"/>
      <c r="Y9" s="7"/>
      <c r="Z9" s="7"/>
      <c r="AA9" s="7"/>
      <c r="AB9" s="7"/>
      <c r="AI9" s="40"/>
    </row>
    <row r="10" spans="1:35" ht="23.25" customHeight="1" x14ac:dyDescent="0.2">
      <c r="A10" s="400" t="s">
        <v>394</v>
      </c>
      <c r="B10" s="401"/>
      <c r="C10" s="401"/>
      <c r="D10" s="401"/>
      <c r="E10" s="401"/>
      <c r="F10" s="401"/>
      <c r="G10" s="401"/>
      <c r="H10" s="401"/>
      <c r="I10" s="401"/>
      <c r="J10" s="401"/>
      <c r="K10" s="401"/>
      <c r="L10" s="401"/>
      <c r="M10" s="401"/>
      <c r="N10" s="401"/>
      <c r="O10" s="401"/>
      <c r="P10" s="402"/>
      <c r="Q10" s="93"/>
      <c r="R10" s="39"/>
      <c r="S10" s="39"/>
      <c r="T10" s="39"/>
      <c r="Y10" s="7"/>
      <c r="Z10" s="7"/>
      <c r="AA10" s="7"/>
      <c r="AB10" s="7"/>
      <c r="AI10" s="40"/>
    </row>
    <row r="11" spans="1:35" ht="23.25" customHeight="1" thickBot="1" x14ac:dyDescent="0.25">
      <c r="A11" s="394" t="s">
        <v>397</v>
      </c>
      <c r="B11" s="395"/>
      <c r="C11" s="395"/>
      <c r="D11" s="395"/>
      <c r="E11" s="395"/>
      <c r="F11" s="395"/>
      <c r="G11" s="395"/>
      <c r="H11" s="395"/>
      <c r="I11" s="395"/>
      <c r="J11" s="395"/>
      <c r="K11" s="395"/>
      <c r="L11" s="395"/>
      <c r="M11" s="395"/>
      <c r="N11" s="395"/>
      <c r="O11" s="395"/>
      <c r="P11" s="396"/>
      <c r="Q11" s="93"/>
      <c r="R11" s="39"/>
      <c r="S11" s="39"/>
      <c r="T11" s="39"/>
      <c r="Y11" s="7"/>
      <c r="Z11" s="7"/>
      <c r="AA11" s="7"/>
      <c r="AB11" s="7"/>
      <c r="AI11" s="40"/>
    </row>
    <row r="12" spans="1:35" s="25" customFormat="1" ht="38.25" customHeight="1" x14ac:dyDescent="0.2">
      <c r="A12" s="123" t="s">
        <v>39</v>
      </c>
      <c r="B12" s="124" t="s">
        <v>0</v>
      </c>
      <c r="C12" s="125" t="s">
        <v>30</v>
      </c>
      <c r="D12" s="126"/>
      <c r="E12" s="127" t="s">
        <v>31</v>
      </c>
      <c r="F12" s="127" t="s">
        <v>64</v>
      </c>
      <c r="G12" s="127" t="s">
        <v>32</v>
      </c>
      <c r="H12" s="127" t="s">
        <v>33</v>
      </c>
      <c r="I12" s="5"/>
      <c r="J12" s="128" t="s">
        <v>58</v>
      </c>
      <c r="K12" s="128" t="s">
        <v>59</v>
      </c>
      <c r="L12" s="128" t="s">
        <v>76</v>
      </c>
      <c r="M12" s="8"/>
      <c r="N12" s="128" t="s">
        <v>168</v>
      </c>
      <c r="O12" s="128" t="s">
        <v>169</v>
      </c>
      <c r="P12" s="128" t="s">
        <v>170</v>
      </c>
      <c r="Q12" s="129"/>
      <c r="R12" s="5"/>
      <c r="S12" s="5"/>
      <c r="T12" s="5"/>
      <c r="Y12" s="8"/>
      <c r="Z12" s="8"/>
      <c r="AA12" s="8"/>
      <c r="AB12" s="8"/>
    </row>
    <row r="13" spans="1:35" ht="12.75" customHeight="1" thickBot="1" x14ac:dyDescent="0.25">
      <c r="A13" s="41"/>
      <c r="B13" s="1"/>
      <c r="C13" s="21"/>
      <c r="D13" s="21"/>
      <c r="E13" s="21"/>
      <c r="F13" s="21"/>
      <c r="G13" s="22"/>
      <c r="H13" s="22"/>
      <c r="I13" s="6"/>
      <c r="J13" s="6"/>
      <c r="K13" s="6"/>
      <c r="L13" s="42"/>
      <c r="M13" s="9"/>
      <c r="N13" s="6"/>
      <c r="O13" s="6"/>
      <c r="P13" s="42"/>
      <c r="Q13" s="42"/>
      <c r="R13" s="6"/>
      <c r="S13" s="6"/>
      <c r="T13" s="6"/>
      <c r="Y13" s="9"/>
      <c r="Z13" s="9"/>
      <c r="AA13" s="9"/>
      <c r="AB13" s="9"/>
    </row>
    <row r="14" spans="1:35" ht="14.25" customHeight="1" thickBot="1" x14ac:dyDescent="0.25">
      <c r="A14" s="388" t="s">
        <v>267</v>
      </c>
      <c r="B14" s="389"/>
      <c r="C14" s="389"/>
      <c r="D14" s="389"/>
      <c r="E14" s="389"/>
      <c r="F14" s="389"/>
      <c r="G14" s="389"/>
      <c r="H14" s="390"/>
      <c r="I14" s="6"/>
      <c r="J14" s="6"/>
      <c r="K14" s="6"/>
      <c r="L14" s="6"/>
      <c r="M14" s="9"/>
      <c r="N14" s="6"/>
      <c r="O14" s="6"/>
      <c r="P14" s="6"/>
      <c r="Q14" s="6"/>
      <c r="R14" s="403" t="s">
        <v>105</v>
      </c>
      <c r="S14" s="403"/>
      <c r="T14" s="403"/>
      <c r="U14" s="403"/>
      <c r="V14" s="403"/>
      <c r="W14" s="403"/>
      <c r="X14" s="20"/>
      <c r="Y14" s="403" t="s">
        <v>106</v>
      </c>
      <c r="Z14" s="403"/>
      <c r="AA14" s="403"/>
      <c r="AB14" s="403"/>
    </row>
    <row r="15" spans="1:35" ht="12.75" customHeight="1" x14ac:dyDescent="0.2">
      <c r="B15" s="1"/>
      <c r="C15" s="21"/>
      <c r="D15" s="21"/>
      <c r="E15" s="21"/>
      <c r="F15" s="21"/>
      <c r="G15" s="22"/>
      <c r="H15" s="22"/>
      <c r="I15" s="6"/>
      <c r="J15" s="6"/>
      <c r="K15" s="6"/>
      <c r="L15" s="6"/>
      <c r="M15" s="9"/>
      <c r="N15" s="6"/>
      <c r="O15" s="6"/>
      <c r="P15" s="6"/>
      <c r="Q15" s="6"/>
      <c r="R15" s="405" t="s">
        <v>107</v>
      </c>
      <c r="S15" s="405"/>
      <c r="T15" s="412"/>
      <c r="U15" s="404" t="s">
        <v>108</v>
      </c>
      <c r="V15" s="405"/>
      <c r="W15" s="405"/>
      <c r="X15" s="20"/>
      <c r="Y15" s="405" t="s">
        <v>107</v>
      </c>
      <c r="Z15" s="426"/>
      <c r="AA15" s="427" t="s">
        <v>108</v>
      </c>
      <c r="AB15" s="405"/>
    </row>
    <row r="16" spans="1:35" s="20" customFormat="1" ht="12.75" customHeight="1" x14ac:dyDescent="0.2">
      <c r="A16" s="24">
        <v>1</v>
      </c>
      <c r="B16" s="383" t="s">
        <v>2</v>
      </c>
      <c r="C16" s="386"/>
      <c r="D16" s="386"/>
      <c r="E16" s="386"/>
      <c r="F16" s="386"/>
      <c r="G16" s="386"/>
      <c r="H16" s="387"/>
      <c r="I16" s="25"/>
      <c r="J16" s="25"/>
      <c r="K16" s="25"/>
      <c r="L16" s="25"/>
      <c r="M16" s="91"/>
      <c r="N16" s="25"/>
      <c r="O16" s="25"/>
      <c r="P16" s="25"/>
      <c r="Q16" s="25"/>
      <c r="R16" s="2" t="s">
        <v>60</v>
      </c>
      <c r="S16" s="2" t="s">
        <v>61</v>
      </c>
      <c r="T16" s="263" t="s">
        <v>62</v>
      </c>
      <c r="U16" s="17" t="s">
        <v>60</v>
      </c>
      <c r="V16" s="2" t="s">
        <v>61</v>
      </c>
      <c r="W16" s="2" t="s">
        <v>62</v>
      </c>
      <c r="Y16" s="2" t="s">
        <v>79</v>
      </c>
      <c r="Z16" s="263" t="s">
        <v>80</v>
      </c>
      <c r="AA16" s="17" t="s">
        <v>79</v>
      </c>
      <c r="AB16" s="2" t="s">
        <v>80</v>
      </c>
    </row>
    <row r="17" spans="1:28" ht="12.75" x14ac:dyDescent="0.2">
      <c r="A17" s="101" t="s">
        <v>109</v>
      </c>
      <c r="B17" s="170" t="s">
        <v>2</v>
      </c>
      <c r="C17" s="130"/>
      <c r="D17" s="21"/>
      <c r="E17" s="130"/>
      <c r="F17" s="131"/>
      <c r="G17" s="102">
        <f>E17+F17</f>
        <v>0</v>
      </c>
      <c r="H17" s="102">
        <f>C17-G17</f>
        <v>0</v>
      </c>
      <c r="I17" s="92" t="str">
        <f>IF(AND($C17="",$E17="",$F17=""),"",IF(AND(OR($C17&lt;&gt;"",$G17&lt;&gt;""),OR(J17="",K17="")),"Select values! -&gt;",""))</f>
        <v/>
      </c>
      <c r="J17" s="134"/>
      <c r="K17" s="134"/>
      <c r="L17" s="3" t="str">
        <f>IF(J17=K17,"-", "Allocation change")</f>
        <v>-</v>
      </c>
      <c r="M17" s="92" t="str">
        <f>IF(AND($C17="",$E17="",$F17=""),"",IF(AND(OR($C17&lt;&gt;"",$G17&lt;&gt;""),OR(N17="",O17="")),"Select values! -&gt;",""))</f>
        <v/>
      </c>
      <c r="N17" s="134" t="s">
        <v>79</v>
      </c>
      <c r="O17" s="134" t="s">
        <v>79</v>
      </c>
      <c r="P17" s="3" t="str">
        <f>IF(N17=O17,"-","Origin change")</f>
        <v>-</v>
      </c>
      <c r="Q17" s="43"/>
      <c r="R17" s="3" t="str">
        <f>IF(J17="Internal",C17,"-")</f>
        <v>-</v>
      </c>
      <c r="S17" s="3" t="str">
        <f>IF(J17="Related",C17,"-")</f>
        <v>-</v>
      </c>
      <c r="T17" s="15" t="str">
        <f>IF(J17="External",C17,"-")</f>
        <v>-</v>
      </c>
      <c r="U17" s="12" t="str">
        <f>IF(K17="Internal",G17,"-")</f>
        <v>-</v>
      </c>
      <c r="V17" s="3" t="str">
        <f>IF(K17="Related",G17,"-")</f>
        <v>-</v>
      </c>
      <c r="W17" s="3" t="str">
        <f>IF(K17="External",G17,"-")</f>
        <v>-</v>
      </c>
      <c r="Y17" s="3" t="str">
        <f>IF($N17="Canadian",IF($C17="","-",$C17),"-")</f>
        <v>-</v>
      </c>
      <c r="Z17" s="15" t="str">
        <f>IF($N17="Non-Canadian",IF($C17="","-",$C17),"-")</f>
        <v>-</v>
      </c>
      <c r="AA17" s="12" t="str">
        <f>IF($O17="Canadian",IF($G17=0,"-",$G17),"-")</f>
        <v>-</v>
      </c>
      <c r="AB17" s="3" t="str">
        <f>IF($O17="Non-Canadian",IF($G17=0,"-",$G17),"-")</f>
        <v>-</v>
      </c>
    </row>
    <row r="18" spans="1:28" s="99" customFormat="1" ht="12.75" customHeight="1" x14ac:dyDescent="0.2">
      <c r="A18" s="391" t="s">
        <v>376</v>
      </c>
      <c r="B18" s="392"/>
      <c r="C18" s="392"/>
      <c r="D18" s="392"/>
      <c r="E18" s="392"/>
      <c r="F18" s="392"/>
      <c r="G18" s="392"/>
      <c r="H18" s="392"/>
      <c r="I18" s="392"/>
      <c r="J18" s="392"/>
      <c r="K18" s="392"/>
      <c r="L18" s="392"/>
      <c r="M18" s="392"/>
      <c r="N18" s="392"/>
      <c r="O18" s="392"/>
      <c r="P18" s="393"/>
      <c r="Q18" s="43"/>
      <c r="R18" s="143"/>
      <c r="S18" s="143"/>
      <c r="T18" s="264"/>
      <c r="U18" s="145"/>
      <c r="V18" s="143"/>
      <c r="W18" s="143"/>
      <c r="Y18" s="143"/>
      <c r="Z18" s="264"/>
      <c r="AA18" s="145"/>
      <c r="AB18" s="143"/>
    </row>
    <row r="19" spans="1:28" s="99" customFormat="1" ht="11.25" customHeight="1" x14ac:dyDescent="0.2">
      <c r="A19" s="101"/>
      <c r="B19" s="261"/>
      <c r="C19" s="130"/>
      <c r="D19" s="21"/>
      <c r="E19" s="130"/>
      <c r="F19" s="131"/>
      <c r="G19" s="102">
        <f>E19+F19</f>
        <v>0</v>
      </c>
      <c r="H19" s="102">
        <f>C19-G19</f>
        <v>0</v>
      </c>
      <c r="I19" s="92" t="str">
        <f>IF(AND($C19="",$E19="",$F19=""),"",IF(AND(OR($C19&lt;&gt;"",$G19&lt;&gt;""),OR(J19="",K19="")),"Select values! -&gt;",""))</f>
        <v/>
      </c>
      <c r="J19" s="134"/>
      <c r="K19" s="134"/>
      <c r="L19" s="3" t="str">
        <f>IF(J19=K19,"-", "Allocation change")</f>
        <v>-</v>
      </c>
      <c r="M19" s="92" t="str">
        <f>IF(AND($C19="",$E19="",$F19=""),"",IF(AND(OR($C19&lt;&gt;"",$G19&lt;&gt;""),OR(N19="",O19="")),"Select values! -&gt;",""))</f>
        <v/>
      </c>
      <c r="N19" s="134" t="s">
        <v>79</v>
      </c>
      <c r="O19" s="134" t="s">
        <v>79</v>
      </c>
      <c r="P19" s="3" t="str">
        <f>IF(N19=O19,"-","Origin change")</f>
        <v>-</v>
      </c>
      <c r="Q19" s="43"/>
      <c r="R19" s="3" t="str">
        <f>IF(J19="Internal",C19,"-")</f>
        <v>-</v>
      </c>
      <c r="S19" s="3" t="str">
        <f>IF(J19="Related",C19,"-")</f>
        <v>-</v>
      </c>
      <c r="T19" s="265" t="str">
        <f>IF(J19="External",C19,"-")</f>
        <v>-</v>
      </c>
      <c r="U19" s="18" t="str">
        <f>IF(K19="Internal",G19,"-")</f>
        <v>-</v>
      </c>
      <c r="V19" s="3" t="str">
        <f>IF(K19="Related",G19,"-")</f>
        <v>-</v>
      </c>
      <c r="W19" s="3" t="str">
        <f>IF(K19="External",G19,"-")</f>
        <v>-</v>
      </c>
      <c r="X19" s="7"/>
      <c r="Y19" s="3" t="str">
        <f>IF($N19="Canadian",IF($C19="","-",$C19),"-")</f>
        <v>-</v>
      </c>
      <c r="Z19" s="15" t="str">
        <f>IF($N19="Non-Canadian",IF($C19="","-",$C19),"-")</f>
        <v>-</v>
      </c>
      <c r="AA19" s="12" t="str">
        <f>IF($O19="Canadian",IF($G19=0,"-",$G19),"-")</f>
        <v>-</v>
      </c>
      <c r="AB19" s="3" t="str">
        <f>IF($O19="Non-Canadian",IF($G19=0,"-",$G19),"-")</f>
        <v>-</v>
      </c>
    </row>
    <row r="20" spans="1:28" s="20" customFormat="1" ht="12.75" customHeight="1" x14ac:dyDescent="0.2">
      <c r="A20" s="24">
        <v>1</v>
      </c>
      <c r="B20" s="29" t="s">
        <v>3</v>
      </c>
      <c r="C20" s="30">
        <f>ROUND(SUM(C17:C19),0)</f>
        <v>0</v>
      </c>
      <c r="D20" s="44"/>
      <c r="E20" s="30">
        <f>ROUND(SUM(E17:E19),0)</f>
        <v>0</v>
      </c>
      <c r="F20" s="30">
        <f>ROUND(SUM(F17:F19),0)</f>
        <v>0</v>
      </c>
      <c r="G20" s="30">
        <f>ROUND(SUM(G17:G19),0)</f>
        <v>0</v>
      </c>
      <c r="H20" s="30">
        <f>SUM(H17:H19)</f>
        <v>0</v>
      </c>
      <c r="I20" s="92"/>
      <c r="J20" s="6"/>
      <c r="K20" s="6"/>
      <c r="L20" s="6"/>
      <c r="M20" s="9"/>
      <c r="N20" s="6"/>
      <c r="O20" s="6"/>
      <c r="P20" s="6"/>
      <c r="Q20" s="25"/>
      <c r="R20" s="4">
        <f t="shared" ref="R20:W20" si="0">ROUND(SUM(R17:R19),0)</f>
        <v>0</v>
      </c>
      <c r="S20" s="4">
        <f t="shared" si="0"/>
        <v>0</v>
      </c>
      <c r="T20" s="16">
        <f t="shared" si="0"/>
        <v>0</v>
      </c>
      <c r="U20" s="13">
        <f t="shared" si="0"/>
        <v>0</v>
      </c>
      <c r="V20" s="4">
        <f t="shared" si="0"/>
        <v>0</v>
      </c>
      <c r="W20" s="4">
        <f t="shared" si="0"/>
        <v>0</v>
      </c>
      <c r="Y20" s="4">
        <f>ROUND(SUM(Y17:Y19),0)</f>
        <v>0</v>
      </c>
      <c r="Z20" s="266">
        <f>ROUND(SUM(Z17:Z19),0)</f>
        <v>0</v>
      </c>
      <c r="AA20" s="19">
        <f>ROUND(SUM(AA17:AA19),0)</f>
        <v>0</v>
      </c>
      <c r="AB20" s="4">
        <f>ROUND(SUM(AB17:AB19),0)</f>
        <v>0</v>
      </c>
    </row>
    <row r="21" spans="1:28" ht="12.75" customHeight="1" x14ac:dyDescent="0.2">
      <c r="B21" s="1"/>
      <c r="C21" s="21"/>
      <c r="D21" s="21"/>
      <c r="E21" s="21"/>
      <c r="F21" s="21"/>
      <c r="G21" s="22"/>
      <c r="H21" s="22"/>
      <c r="I21" s="92"/>
      <c r="J21" s="6"/>
      <c r="K21" s="6"/>
      <c r="L21" s="6"/>
      <c r="M21" s="9"/>
      <c r="N21" s="6"/>
      <c r="O21" s="6"/>
      <c r="P21" s="6"/>
      <c r="Q21" s="6"/>
    </row>
    <row r="22" spans="1:28" s="20" customFormat="1" ht="12.75" customHeight="1" x14ac:dyDescent="0.2">
      <c r="A22" s="24">
        <v>2</v>
      </c>
      <c r="B22" s="383" t="s">
        <v>4</v>
      </c>
      <c r="C22" s="384"/>
      <c r="D22" s="384"/>
      <c r="E22" s="384"/>
      <c r="F22" s="384"/>
      <c r="G22" s="384"/>
      <c r="H22" s="385"/>
      <c r="I22" s="92"/>
      <c r="J22" s="6"/>
      <c r="K22" s="6"/>
      <c r="L22" s="6"/>
      <c r="M22" s="9"/>
      <c r="N22" s="6"/>
      <c r="O22" s="6"/>
      <c r="P22" s="6"/>
      <c r="Q22" s="25"/>
      <c r="R22" s="2" t="s">
        <v>60</v>
      </c>
      <c r="S22" s="2" t="s">
        <v>61</v>
      </c>
      <c r="T22" s="14" t="s">
        <v>62</v>
      </c>
      <c r="U22" s="17" t="s">
        <v>60</v>
      </c>
      <c r="V22" s="2" t="s">
        <v>61</v>
      </c>
      <c r="W22" s="2" t="s">
        <v>62</v>
      </c>
      <c r="Y22" s="2" t="s">
        <v>79</v>
      </c>
      <c r="Z22" s="14" t="s">
        <v>171</v>
      </c>
      <c r="AA22" s="17" t="s">
        <v>79</v>
      </c>
      <c r="AB22" s="2" t="s">
        <v>171</v>
      </c>
    </row>
    <row r="23" spans="1:28" s="20" customFormat="1" ht="12.75" customHeight="1" x14ac:dyDescent="0.2">
      <c r="A23" s="391" t="s">
        <v>224</v>
      </c>
      <c r="B23" s="392"/>
      <c r="C23" s="392"/>
      <c r="D23" s="392"/>
      <c r="E23" s="392"/>
      <c r="F23" s="392"/>
      <c r="G23" s="392"/>
      <c r="H23" s="392"/>
      <c r="I23" s="392"/>
      <c r="J23" s="392"/>
      <c r="K23" s="392"/>
      <c r="L23" s="392"/>
      <c r="M23" s="392"/>
      <c r="N23" s="392"/>
      <c r="O23" s="392"/>
      <c r="P23" s="393"/>
      <c r="Q23" s="25"/>
      <c r="R23" s="140"/>
      <c r="S23" s="140"/>
      <c r="T23" s="141"/>
      <c r="U23" s="142"/>
      <c r="V23" s="140"/>
      <c r="W23" s="140"/>
      <c r="Y23" s="140"/>
      <c r="Z23" s="141"/>
      <c r="AA23" s="142"/>
      <c r="AB23" s="140"/>
    </row>
    <row r="24" spans="1:28" ht="12.75" customHeight="1" x14ac:dyDescent="0.2">
      <c r="A24" s="26" t="s">
        <v>110</v>
      </c>
      <c r="B24" s="27" t="s">
        <v>177</v>
      </c>
      <c r="C24" s="132"/>
      <c r="D24" s="21"/>
      <c r="E24" s="132"/>
      <c r="F24" s="133"/>
      <c r="G24" s="28">
        <f t="shared" ref="G24:G29" si="1">E24+F24</f>
        <v>0</v>
      </c>
      <c r="H24" s="28">
        <f t="shared" ref="H24:H29" si="2">C24-G24</f>
        <v>0</v>
      </c>
      <c r="I24" s="92" t="str">
        <f t="shared" ref="I24:I29" si="3">IF(AND($C24="",$E24="",$F24=""),"",IF(AND(OR($C24&lt;&gt;"",$G24&lt;&gt;""),OR(J24="",K24="")),"Select values! -&gt;",""))</f>
        <v/>
      </c>
      <c r="J24" s="134"/>
      <c r="K24" s="134"/>
      <c r="L24" s="3" t="str">
        <f t="shared" ref="L24:L29" si="4">IF(J24=K24,"-", "Allocation change")</f>
        <v>-</v>
      </c>
      <c r="M24" s="92" t="str">
        <f t="shared" ref="M24:M29" si="5">IF(AND($C24="",$E24="",$F24=""),"",IF(AND(OR($C24&lt;&gt;"",$G24&lt;&gt;""),OR(N24="",O24="")),"Select values! -&gt;",""))</f>
        <v/>
      </c>
      <c r="N24" s="134" t="s">
        <v>79</v>
      </c>
      <c r="O24" s="134" t="s">
        <v>79</v>
      </c>
      <c r="P24" s="3" t="str">
        <f t="shared" ref="P24:P29" si="6">IF(N24=O24,"-","Origin change")</f>
        <v>-</v>
      </c>
      <c r="Q24" s="43"/>
      <c r="R24" s="3" t="str">
        <f t="shared" ref="R24:R29" si="7">IF(J24="Internal",C24,"-")</f>
        <v>-</v>
      </c>
      <c r="S24" s="3" t="str">
        <f t="shared" ref="S24:S29" si="8">IF(J24="Related",C24,"-")</f>
        <v>-</v>
      </c>
      <c r="T24" s="15" t="str">
        <f t="shared" ref="T24:T29" si="9">IF(J24="External",C24,"-")</f>
        <v>-</v>
      </c>
      <c r="U24" s="18" t="str">
        <f t="shared" ref="U24:U29" si="10">IF(K24="Internal",G24,"-")</f>
        <v>-</v>
      </c>
      <c r="V24" s="3" t="str">
        <f t="shared" ref="V24:V29" si="11">IF(K24="Related",G24,"-")</f>
        <v>-</v>
      </c>
      <c r="W24" s="3" t="str">
        <f t="shared" ref="W24:W29" si="12">IF(K24="External",G24,"-")</f>
        <v>-</v>
      </c>
      <c r="Y24" s="3" t="str">
        <f t="shared" ref="Y24:Y29" si="13">IF($N24="Canadian",IF($C24="","-",$C24),"-")</f>
        <v>-</v>
      </c>
      <c r="Z24" s="15" t="str">
        <f t="shared" ref="Z24:Z29" si="14">IF($N24="Non-Canadian",IF($C24="","-",$C24),"-")</f>
        <v>-</v>
      </c>
      <c r="AA24" s="18" t="str">
        <f t="shared" ref="AA24:AA29" si="15">IF($O24="Canadian",IF($G24=0,"-",$G24),"-")</f>
        <v>-</v>
      </c>
      <c r="AB24" s="3" t="str">
        <f t="shared" ref="AB24:AB29" si="16">IF($O24="Non-Canadian",IF($G24=0,"-",$G24),"-")</f>
        <v>-</v>
      </c>
    </row>
    <row r="25" spans="1:28" ht="12.75" customHeight="1" x14ac:dyDescent="0.2">
      <c r="A25" s="26" t="s">
        <v>111</v>
      </c>
      <c r="B25" s="27" t="s">
        <v>193</v>
      </c>
      <c r="C25" s="132"/>
      <c r="D25" s="21"/>
      <c r="E25" s="132"/>
      <c r="F25" s="133"/>
      <c r="G25" s="28">
        <f t="shared" si="1"/>
        <v>0</v>
      </c>
      <c r="H25" s="28">
        <f t="shared" si="2"/>
        <v>0</v>
      </c>
      <c r="I25" s="92" t="str">
        <f t="shared" si="3"/>
        <v/>
      </c>
      <c r="J25" s="134"/>
      <c r="K25" s="134"/>
      <c r="L25" s="3" t="str">
        <f t="shared" si="4"/>
        <v>-</v>
      </c>
      <c r="M25" s="92" t="str">
        <f t="shared" si="5"/>
        <v/>
      </c>
      <c r="N25" s="134" t="s">
        <v>79</v>
      </c>
      <c r="O25" s="134" t="s">
        <v>79</v>
      </c>
      <c r="P25" s="3" t="str">
        <f t="shared" si="6"/>
        <v>-</v>
      </c>
      <c r="Q25" s="43"/>
      <c r="R25" s="3" t="str">
        <f t="shared" si="7"/>
        <v>-</v>
      </c>
      <c r="S25" s="3" t="str">
        <f t="shared" si="8"/>
        <v>-</v>
      </c>
      <c r="T25" s="15" t="str">
        <f t="shared" si="9"/>
        <v>-</v>
      </c>
      <c r="U25" s="18" t="str">
        <f t="shared" si="10"/>
        <v>-</v>
      </c>
      <c r="V25" s="3" t="str">
        <f t="shared" si="11"/>
        <v>-</v>
      </c>
      <c r="W25" s="3" t="str">
        <f t="shared" si="12"/>
        <v>-</v>
      </c>
      <c r="Y25" s="3" t="str">
        <f t="shared" si="13"/>
        <v>-</v>
      </c>
      <c r="Z25" s="15" t="str">
        <f t="shared" si="14"/>
        <v>-</v>
      </c>
      <c r="AA25" s="18" t="str">
        <f t="shared" si="15"/>
        <v>-</v>
      </c>
      <c r="AB25" s="3" t="str">
        <f t="shared" si="16"/>
        <v>-</v>
      </c>
    </row>
    <row r="26" spans="1:28" ht="12.75" customHeight="1" x14ac:dyDescent="0.2">
      <c r="A26" s="26" t="s">
        <v>112</v>
      </c>
      <c r="B26" s="27" t="s">
        <v>194</v>
      </c>
      <c r="C26" s="132"/>
      <c r="D26" s="21"/>
      <c r="E26" s="132"/>
      <c r="F26" s="133"/>
      <c r="G26" s="28">
        <f t="shared" si="1"/>
        <v>0</v>
      </c>
      <c r="H26" s="28">
        <f t="shared" si="2"/>
        <v>0</v>
      </c>
      <c r="I26" s="92" t="str">
        <f t="shared" si="3"/>
        <v/>
      </c>
      <c r="J26" s="134"/>
      <c r="K26" s="134"/>
      <c r="L26" s="3" t="str">
        <f t="shared" si="4"/>
        <v>-</v>
      </c>
      <c r="M26" s="92" t="str">
        <f t="shared" si="5"/>
        <v/>
      </c>
      <c r="N26" s="134" t="s">
        <v>79</v>
      </c>
      <c r="O26" s="134" t="s">
        <v>79</v>
      </c>
      <c r="P26" s="3" t="str">
        <f t="shared" si="6"/>
        <v>-</v>
      </c>
      <c r="Q26" s="43"/>
      <c r="R26" s="3" t="str">
        <f t="shared" si="7"/>
        <v>-</v>
      </c>
      <c r="S26" s="3" t="str">
        <f t="shared" si="8"/>
        <v>-</v>
      </c>
      <c r="T26" s="15" t="str">
        <f t="shared" si="9"/>
        <v>-</v>
      </c>
      <c r="U26" s="18" t="str">
        <f t="shared" si="10"/>
        <v>-</v>
      </c>
      <c r="V26" s="3" t="str">
        <f t="shared" si="11"/>
        <v>-</v>
      </c>
      <c r="W26" s="3" t="str">
        <f t="shared" si="12"/>
        <v>-</v>
      </c>
      <c r="Y26" s="3" t="str">
        <f t="shared" si="13"/>
        <v>-</v>
      </c>
      <c r="Z26" s="15" t="str">
        <f t="shared" si="14"/>
        <v>-</v>
      </c>
      <c r="AA26" s="18" t="str">
        <f t="shared" si="15"/>
        <v>-</v>
      </c>
      <c r="AB26" s="3" t="str">
        <f t="shared" si="16"/>
        <v>-</v>
      </c>
    </row>
    <row r="27" spans="1:28" ht="12.75" customHeight="1" x14ac:dyDescent="0.2">
      <c r="A27" s="26" t="s">
        <v>113</v>
      </c>
      <c r="B27" s="27" t="s">
        <v>195</v>
      </c>
      <c r="C27" s="132"/>
      <c r="D27" s="21"/>
      <c r="E27" s="132"/>
      <c r="F27" s="133"/>
      <c r="G27" s="28">
        <f t="shared" si="1"/>
        <v>0</v>
      </c>
      <c r="H27" s="28">
        <f t="shared" si="2"/>
        <v>0</v>
      </c>
      <c r="I27" s="92" t="str">
        <f t="shared" si="3"/>
        <v/>
      </c>
      <c r="J27" s="134"/>
      <c r="K27" s="134"/>
      <c r="L27" s="3" t="str">
        <f t="shared" si="4"/>
        <v>-</v>
      </c>
      <c r="M27" s="92" t="str">
        <f t="shared" si="5"/>
        <v/>
      </c>
      <c r="N27" s="134" t="s">
        <v>79</v>
      </c>
      <c r="O27" s="134" t="s">
        <v>79</v>
      </c>
      <c r="P27" s="3" t="str">
        <f t="shared" si="6"/>
        <v>-</v>
      </c>
      <c r="Q27" s="43"/>
      <c r="R27" s="3" t="str">
        <f t="shared" si="7"/>
        <v>-</v>
      </c>
      <c r="S27" s="3" t="str">
        <f t="shared" si="8"/>
        <v>-</v>
      </c>
      <c r="T27" s="15" t="str">
        <f t="shared" si="9"/>
        <v>-</v>
      </c>
      <c r="U27" s="18" t="str">
        <f t="shared" si="10"/>
        <v>-</v>
      </c>
      <c r="V27" s="3" t="str">
        <f t="shared" si="11"/>
        <v>-</v>
      </c>
      <c r="W27" s="3" t="str">
        <f t="shared" si="12"/>
        <v>-</v>
      </c>
      <c r="Y27" s="3" t="str">
        <f t="shared" si="13"/>
        <v>-</v>
      </c>
      <c r="Z27" s="15" t="str">
        <f t="shared" si="14"/>
        <v>-</v>
      </c>
      <c r="AA27" s="18" t="str">
        <f t="shared" si="15"/>
        <v>-</v>
      </c>
      <c r="AB27" s="3" t="str">
        <f t="shared" si="16"/>
        <v>-</v>
      </c>
    </row>
    <row r="28" spans="1:28" ht="12.75" customHeight="1" x14ac:dyDescent="0.2">
      <c r="A28" s="26" t="s">
        <v>114</v>
      </c>
      <c r="B28" s="27" t="s">
        <v>196</v>
      </c>
      <c r="C28" s="132"/>
      <c r="D28" s="21"/>
      <c r="E28" s="132"/>
      <c r="F28" s="133"/>
      <c r="G28" s="28">
        <f t="shared" si="1"/>
        <v>0</v>
      </c>
      <c r="H28" s="28">
        <f t="shared" si="2"/>
        <v>0</v>
      </c>
      <c r="I28" s="92" t="str">
        <f t="shared" si="3"/>
        <v/>
      </c>
      <c r="J28" s="134"/>
      <c r="K28" s="134"/>
      <c r="L28" s="3" t="str">
        <f t="shared" si="4"/>
        <v>-</v>
      </c>
      <c r="M28" s="92" t="str">
        <f t="shared" si="5"/>
        <v/>
      </c>
      <c r="N28" s="134" t="s">
        <v>79</v>
      </c>
      <c r="O28" s="134" t="s">
        <v>79</v>
      </c>
      <c r="P28" s="3" t="str">
        <f t="shared" si="6"/>
        <v>-</v>
      </c>
      <c r="Q28" s="43"/>
      <c r="R28" s="3" t="str">
        <f t="shared" si="7"/>
        <v>-</v>
      </c>
      <c r="S28" s="3" t="str">
        <f t="shared" si="8"/>
        <v>-</v>
      </c>
      <c r="T28" s="15" t="str">
        <f t="shared" si="9"/>
        <v>-</v>
      </c>
      <c r="U28" s="18" t="str">
        <f t="shared" si="10"/>
        <v>-</v>
      </c>
      <c r="V28" s="3" t="str">
        <f t="shared" si="11"/>
        <v>-</v>
      </c>
      <c r="W28" s="3" t="str">
        <f t="shared" si="12"/>
        <v>-</v>
      </c>
      <c r="Y28" s="3" t="str">
        <f t="shared" si="13"/>
        <v>-</v>
      </c>
      <c r="Z28" s="15" t="str">
        <f t="shared" si="14"/>
        <v>-</v>
      </c>
      <c r="AA28" s="18" t="str">
        <f t="shared" si="15"/>
        <v>-</v>
      </c>
      <c r="AB28" s="3" t="str">
        <f t="shared" si="16"/>
        <v>-</v>
      </c>
    </row>
    <row r="29" spans="1:28" ht="12.75" customHeight="1" x14ac:dyDescent="0.2">
      <c r="A29" s="26"/>
      <c r="B29" s="27"/>
      <c r="C29" s="132"/>
      <c r="D29" s="21"/>
      <c r="E29" s="132"/>
      <c r="F29" s="133"/>
      <c r="G29" s="28">
        <f t="shared" si="1"/>
        <v>0</v>
      </c>
      <c r="H29" s="28">
        <f t="shared" si="2"/>
        <v>0</v>
      </c>
      <c r="I29" s="92" t="str">
        <f t="shared" si="3"/>
        <v/>
      </c>
      <c r="J29" s="134"/>
      <c r="K29" s="134"/>
      <c r="L29" s="3" t="str">
        <f t="shared" si="4"/>
        <v>-</v>
      </c>
      <c r="M29" s="92" t="str">
        <f t="shared" si="5"/>
        <v/>
      </c>
      <c r="N29" s="134" t="s">
        <v>79</v>
      </c>
      <c r="O29" s="134" t="s">
        <v>79</v>
      </c>
      <c r="P29" s="3" t="str">
        <f t="shared" si="6"/>
        <v>-</v>
      </c>
      <c r="Q29" s="43"/>
      <c r="R29" s="3" t="str">
        <f t="shared" si="7"/>
        <v>-</v>
      </c>
      <c r="S29" s="3" t="str">
        <f t="shared" si="8"/>
        <v>-</v>
      </c>
      <c r="T29" s="15" t="str">
        <f t="shared" si="9"/>
        <v>-</v>
      </c>
      <c r="U29" s="18" t="str">
        <f t="shared" si="10"/>
        <v>-</v>
      </c>
      <c r="V29" s="3" t="str">
        <f t="shared" si="11"/>
        <v>-</v>
      </c>
      <c r="W29" s="3" t="str">
        <f t="shared" si="12"/>
        <v>-</v>
      </c>
      <c r="Y29" s="3" t="str">
        <f t="shared" si="13"/>
        <v>-</v>
      </c>
      <c r="Z29" s="15" t="str">
        <f t="shared" si="14"/>
        <v>-</v>
      </c>
      <c r="AA29" s="18" t="str">
        <f t="shared" si="15"/>
        <v>-</v>
      </c>
      <c r="AB29" s="3" t="str">
        <f t="shared" si="16"/>
        <v>-</v>
      </c>
    </row>
    <row r="30" spans="1:28" s="20" customFormat="1" ht="12.75" customHeight="1" x14ac:dyDescent="0.2">
      <c r="A30" s="24">
        <v>2</v>
      </c>
      <c r="B30" s="29" t="s">
        <v>5</v>
      </c>
      <c r="C30" s="30">
        <f>ROUND(SUM(C24:C29),0)</f>
        <v>0</v>
      </c>
      <c r="D30" s="44"/>
      <c r="E30" s="30">
        <f>ROUND(SUM(E24:E29),0)</f>
        <v>0</v>
      </c>
      <c r="F30" s="48">
        <f>ROUND(SUM(F24:F29),0)</f>
        <v>0</v>
      </c>
      <c r="G30" s="30">
        <f>ROUND(SUM(G24:G29),0)</f>
        <v>0</v>
      </c>
      <c r="H30" s="30">
        <f>SUM(H24:H29)</f>
        <v>0</v>
      </c>
      <c r="I30" s="92"/>
      <c r="J30" s="6"/>
      <c r="K30" s="6"/>
      <c r="L30" s="6"/>
      <c r="M30" s="9"/>
      <c r="N30" s="6"/>
      <c r="O30" s="6"/>
      <c r="P30" s="6"/>
      <c r="Q30" s="25"/>
      <c r="R30" s="4">
        <f>ROUND(SUM(R24:R29),0)</f>
        <v>0</v>
      </c>
      <c r="S30" s="4">
        <f t="shared" ref="S30:W30" si="17">ROUND(SUM(S24:S29),0)</f>
        <v>0</v>
      </c>
      <c r="T30" s="16">
        <f t="shared" si="17"/>
        <v>0</v>
      </c>
      <c r="U30" s="19">
        <f t="shared" si="17"/>
        <v>0</v>
      </c>
      <c r="V30" s="4">
        <f t="shared" si="17"/>
        <v>0</v>
      </c>
      <c r="W30" s="4">
        <f t="shared" si="17"/>
        <v>0</v>
      </c>
      <c r="Y30" s="4">
        <f>ROUND(SUM(Y24:Y29),0)</f>
        <v>0</v>
      </c>
      <c r="Z30" s="16">
        <f>ROUND(SUM(Z24:Z29),0)</f>
        <v>0</v>
      </c>
      <c r="AA30" s="19">
        <f>ROUND(SUM(AA24:AA29),0)</f>
        <v>0</v>
      </c>
      <c r="AB30" s="4">
        <f>ROUND(SUM(AB24:AB29),0)</f>
        <v>0</v>
      </c>
    </row>
    <row r="31" spans="1:28" ht="12.75" customHeight="1" thickBot="1" x14ac:dyDescent="0.25">
      <c r="B31" s="1"/>
      <c r="C31" s="21"/>
      <c r="D31" s="21"/>
      <c r="E31" s="21"/>
      <c r="F31" s="21"/>
      <c r="G31" s="22"/>
      <c r="H31" s="22"/>
      <c r="I31" s="92"/>
      <c r="J31" s="6"/>
      <c r="K31" s="6"/>
      <c r="L31" s="6"/>
      <c r="M31" s="9"/>
      <c r="N31" s="6"/>
      <c r="O31" s="6"/>
      <c r="P31" s="6"/>
      <c r="Q31" s="6"/>
      <c r="R31" s="6"/>
      <c r="S31" s="6"/>
      <c r="T31" s="6"/>
      <c r="Y31" s="9"/>
      <c r="Z31" s="9"/>
      <c r="AA31" s="9"/>
      <c r="AB31" s="9"/>
    </row>
    <row r="32" spans="1:28" ht="14.25" customHeight="1" thickBot="1" x14ac:dyDescent="0.25">
      <c r="A32" s="388" t="s">
        <v>43</v>
      </c>
      <c r="B32" s="413"/>
      <c r="C32" s="413"/>
      <c r="D32" s="413"/>
      <c r="E32" s="413"/>
      <c r="F32" s="413"/>
      <c r="G32" s="413"/>
      <c r="H32" s="414"/>
      <c r="I32" s="92"/>
      <c r="J32" s="6"/>
      <c r="K32" s="6"/>
      <c r="L32" s="6"/>
      <c r="M32" s="9"/>
      <c r="N32" s="6"/>
      <c r="O32" s="6"/>
      <c r="P32" s="6"/>
      <c r="Q32" s="6"/>
      <c r="R32" s="6"/>
      <c r="S32" s="6"/>
      <c r="T32" s="6"/>
      <c r="Y32" s="9"/>
      <c r="Z32" s="9"/>
      <c r="AA32" s="9"/>
      <c r="AB32" s="9"/>
    </row>
    <row r="33" spans="1:28" ht="12.75" customHeight="1" x14ac:dyDescent="0.2">
      <c r="A33" s="391" t="s">
        <v>225</v>
      </c>
      <c r="B33" s="392"/>
      <c r="C33" s="392"/>
      <c r="D33" s="392"/>
      <c r="E33" s="392"/>
      <c r="F33" s="392"/>
      <c r="G33" s="392"/>
      <c r="H33" s="392"/>
      <c r="I33" s="392"/>
      <c r="J33" s="392"/>
      <c r="K33" s="392"/>
      <c r="L33" s="392"/>
      <c r="M33" s="392"/>
      <c r="N33" s="392"/>
      <c r="O33" s="392"/>
      <c r="P33" s="393"/>
      <c r="Q33" s="6"/>
      <c r="R33" s="6"/>
      <c r="S33" s="6"/>
      <c r="T33" s="6"/>
      <c r="Y33" s="9"/>
      <c r="Z33" s="9"/>
      <c r="AA33" s="9"/>
      <c r="AB33" s="9"/>
    </row>
    <row r="34" spans="1:28" s="20" customFormat="1" ht="12.75" customHeight="1" x14ac:dyDescent="0.2">
      <c r="A34" s="24">
        <v>4</v>
      </c>
      <c r="B34" s="383" t="s">
        <v>186</v>
      </c>
      <c r="C34" s="384"/>
      <c r="D34" s="384"/>
      <c r="E34" s="384"/>
      <c r="F34" s="384"/>
      <c r="G34" s="384"/>
      <c r="H34" s="385"/>
      <c r="I34" s="92"/>
      <c r="J34" s="6"/>
      <c r="K34" s="6"/>
      <c r="L34" s="6"/>
      <c r="M34" s="9"/>
      <c r="N34" s="6"/>
      <c r="O34" s="6"/>
      <c r="P34" s="6"/>
      <c r="Q34" s="25"/>
      <c r="R34" s="2" t="s">
        <v>60</v>
      </c>
      <c r="S34" s="2" t="s">
        <v>61</v>
      </c>
      <c r="T34" s="14" t="s">
        <v>62</v>
      </c>
      <c r="U34" s="17" t="s">
        <v>60</v>
      </c>
      <c r="V34" s="2" t="s">
        <v>61</v>
      </c>
      <c r="W34" s="2" t="s">
        <v>62</v>
      </c>
      <c r="Y34" s="2" t="s">
        <v>79</v>
      </c>
      <c r="Z34" s="14" t="s">
        <v>171</v>
      </c>
      <c r="AA34" s="17" t="s">
        <v>79</v>
      </c>
      <c r="AB34" s="2" t="s">
        <v>171</v>
      </c>
    </row>
    <row r="35" spans="1:28" ht="12.75" customHeight="1" x14ac:dyDescent="0.2">
      <c r="A35" s="101" t="s">
        <v>115</v>
      </c>
      <c r="B35" s="171" t="s">
        <v>336</v>
      </c>
      <c r="C35" s="130"/>
      <c r="D35" s="21"/>
      <c r="E35" s="131"/>
      <c r="F35" s="137"/>
      <c r="G35" s="102">
        <f t="shared" ref="G35:G44" si="18">E35+F35</f>
        <v>0</v>
      </c>
      <c r="H35" s="102">
        <f t="shared" ref="H35:H44" si="19">C35-G35</f>
        <v>0</v>
      </c>
      <c r="I35" s="92" t="str">
        <f t="shared" ref="I35:I44" si="20">IF(AND($C35="",$E35="",$F35=""),"",IF(AND(OR($C35&lt;&gt;"",$G35&lt;&gt;""),OR(J35="",K35="")),"Select values! -&gt;",""))</f>
        <v/>
      </c>
      <c r="J35" s="134"/>
      <c r="K35" s="134"/>
      <c r="L35" s="3" t="str">
        <f>IF(J35=K35,"-", "Allocation change")</f>
        <v>-</v>
      </c>
      <c r="M35" s="92" t="str">
        <f>IF(AND($C35="",$E35="",$F35=""),"",IF(AND(OR($C35&lt;&gt;"",$G35&lt;&gt;""),OR(N35="",O35="")),"Select values! -&gt;",""))</f>
        <v/>
      </c>
      <c r="N35" s="134" t="s">
        <v>79</v>
      </c>
      <c r="O35" s="134" t="s">
        <v>79</v>
      </c>
      <c r="P35" s="3" t="str">
        <f>IF(N35=O35,"-","Origin change")</f>
        <v>-</v>
      </c>
      <c r="Q35" s="43"/>
      <c r="R35" s="3" t="str">
        <f>IF(J35="Internal",C35,"-")</f>
        <v>-</v>
      </c>
      <c r="S35" s="3" t="str">
        <f>IF(J35="Related",C35,"-")</f>
        <v>-</v>
      </c>
      <c r="T35" s="15" t="str">
        <f>IF(J35="External",C35,"-")</f>
        <v>-</v>
      </c>
      <c r="U35" s="18" t="str">
        <f>IF(K35="Internal",G35,"-")</f>
        <v>-</v>
      </c>
      <c r="V35" s="3" t="str">
        <f>IF(K35="Related",G35,"-")</f>
        <v>-</v>
      </c>
      <c r="W35" s="3" t="str">
        <f>IF(K35="External",G35,"-")</f>
        <v>-</v>
      </c>
      <c r="Y35" s="3" t="str">
        <f t="shared" ref="Y35:Y44" si="21">IF($N35="Canadian",IF($C35="","-",$C35),"-")</f>
        <v>-</v>
      </c>
      <c r="Z35" s="15" t="str">
        <f t="shared" ref="Z35:Z44" si="22">IF($N35="Non-Canadian",IF($C35="","-",$C35),"-")</f>
        <v>-</v>
      </c>
      <c r="AA35" s="18" t="str">
        <f t="shared" ref="AA35:AA44" si="23">IF($O35="Canadian",IF($G35=0,"-",$G35),"-")</f>
        <v>-</v>
      </c>
      <c r="AB35" s="3" t="str">
        <f t="shared" ref="AB35:AB44" si="24">IF($O35="Non-Canadian",IF($G35=0,"-",$G35),"-")</f>
        <v>-</v>
      </c>
    </row>
    <row r="36" spans="1:28" s="6" customFormat="1" ht="12.75" customHeight="1" x14ac:dyDescent="0.2">
      <c r="A36" s="253"/>
      <c r="B36" s="397" t="s">
        <v>270</v>
      </c>
      <c r="C36" s="398"/>
      <c r="D36" s="398"/>
      <c r="E36" s="398"/>
      <c r="F36" s="398"/>
      <c r="G36" s="398"/>
      <c r="H36" s="398"/>
      <c r="I36" s="398"/>
      <c r="J36" s="398"/>
      <c r="K36" s="398"/>
      <c r="L36" s="398"/>
      <c r="M36" s="398"/>
      <c r="N36" s="398"/>
      <c r="O36" s="398"/>
      <c r="P36" s="399"/>
      <c r="Q36" s="43"/>
      <c r="R36" s="143"/>
      <c r="S36" s="143"/>
      <c r="T36" s="144"/>
      <c r="U36" s="145"/>
      <c r="V36" s="143"/>
      <c r="W36" s="143"/>
      <c r="X36" s="254"/>
      <c r="Y36" s="143"/>
      <c r="Z36" s="144"/>
      <c r="AA36" s="145"/>
      <c r="AB36" s="143"/>
    </row>
    <row r="37" spans="1:28" ht="12.75" customHeight="1" x14ac:dyDescent="0.2">
      <c r="A37" s="103" t="s">
        <v>116</v>
      </c>
      <c r="B37" s="104" t="s">
        <v>198</v>
      </c>
      <c r="C37" s="135"/>
      <c r="D37" s="21"/>
      <c r="E37" s="135"/>
      <c r="F37" s="136"/>
      <c r="G37" s="105">
        <f t="shared" si="18"/>
        <v>0</v>
      </c>
      <c r="H37" s="105">
        <f t="shared" si="19"/>
        <v>0</v>
      </c>
      <c r="I37" s="92" t="str">
        <f t="shared" si="20"/>
        <v/>
      </c>
      <c r="J37" s="134"/>
      <c r="K37" s="134"/>
      <c r="L37" s="3" t="str">
        <f t="shared" ref="L37:L44" si="25">IF(J37=K37,"-", "Allocation change")</f>
        <v>-</v>
      </c>
      <c r="M37" s="92" t="str">
        <f t="shared" ref="M37:M44" si="26">IF(AND($C37="",$E37="",$F37=""),"",IF(AND(OR($C37&lt;&gt;"",$G37&lt;&gt;""),OR(N37="",O37="")),"Select values! -&gt;",""))</f>
        <v/>
      </c>
      <c r="N37" s="134" t="s">
        <v>79</v>
      </c>
      <c r="O37" s="134" t="s">
        <v>79</v>
      </c>
      <c r="P37" s="3" t="str">
        <f t="shared" ref="P37:P44" si="27">IF(N37=O37,"-","Origin change")</f>
        <v>-</v>
      </c>
      <c r="Q37" s="43"/>
      <c r="R37" s="3" t="str">
        <f t="shared" ref="R37:R44" si="28">IF(J37="Internal",C37,"-")</f>
        <v>-</v>
      </c>
      <c r="S37" s="3" t="str">
        <f t="shared" ref="S37:S44" si="29">IF(J37="Related",C37,"-")</f>
        <v>-</v>
      </c>
      <c r="T37" s="15" t="str">
        <f t="shared" ref="T37:T44" si="30">IF(J37="External",C37,"-")</f>
        <v>-</v>
      </c>
      <c r="U37" s="18" t="str">
        <f t="shared" ref="U37:U44" si="31">IF(K37="Internal",G37,"-")</f>
        <v>-</v>
      </c>
      <c r="V37" s="3" t="str">
        <f t="shared" ref="V37:V44" si="32">IF(K37="Related",G37,"-")</f>
        <v>-</v>
      </c>
      <c r="W37" s="3" t="str">
        <f t="shared" ref="W37:W44" si="33">IF(K37="External",G37,"-")</f>
        <v>-</v>
      </c>
      <c r="Y37" s="3" t="str">
        <f t="shared" si="21"/>
        <v>-</v>
      </c>
      <c r="Z37" s="15" t="str">
        <f t="shared" si="22"/>
        <v>-</v>
      </c>
      <c r="AA37" s="18" t="str">
        <f t="shared" si="23"/>
        <v>-</v>
      </c>
      <c r="AB37" s="3" t="str">
        <f t="shared" si="24"/>
        <v>-</v>
      </c>
    </row>
    <row r="38" spans="1:28" ht="12.75" customHeight="1" x14ac:dyDescent="0.2">
      <c r="A38" s="26" t="s">
        <v>117</v>
      </c>
      <c r="B38" s="172" t="s">
        <v>199</v>
      </c>
      <c r="C38" s="132"/>
      <c r="D38" s="21"/>
      <c r="E38" s="132"/>
      <c r="F38" s="133"/>
      <c r="G38" s="28">
        <f t="shared" si="18"/>
        <v>0</v>
      </c>
      <c r="H38" s="28">
        <f t="shared" si="19"/>
        <v>0</v>
      </c>
      <c r="I38" s="92" t="str">
        <f t="shared" si="20"/>
        <v/>
      </c>
      <c r="J38" s="134"/>
      <c r="K38" s="134"/>
      <c r="L38" s="3" t="str">
        <f t="shared" si="25"/>
        <v>-</v>
      </c>
      <c r="M38" s="92" t="str">
        <f t="shared" si="26"/>
        <v/>
      </c>
      <c r="N38" s="134" t="s">
        <v>79</v>
      </c>
      <c r="O38" s="134" t="s">
        <v>79</v>
      </c>
      <c r="P38" s="3" t="str">
        <f t="shared" si="27"/>
        <v>-</v>
      </c>
      <c r="Q38" s="43"/>
      <c r="R38" s="3" t="str">
        <f t="shared" si="28"/>
        <v>-</v>
      </c>
      <c r="S38" s="3" t="str">
        <f t="shared" si="29"/>
        <v>-</v>
      </c>
      <c r="T38" s="15" t="str">
        <f t="shared" si="30"/>
        <v>-</v>
      </c>
      <c r="U38" s="18" t="str">
        <f t="shared" si="31"/>
        <v>-</v>
      </c>
      <c r="V38" s="3" t="str">
        <f t="shared" si="32"/>
        <v>-</v>
      </c>
      <c r="W38" s="3" t="str">
        <f t="shared" si="33"/>
        <v>-</v>
      </c>
      <c r="Y38" s="3" t="str">
        <f t="shared" si="21"/>
        <v>-</v>
      </c>
      <c r="Z38" s="15" t="str">
        <f t="shared" si="22"/>
        <v>-</v>
      </c>
      <c r="AA38" s="18" t="str">
        <f t="shared" si="23"/>
        <v>-</v>
      </c>
      <c r="AB38" s="3" t="str">
        <f t="shared" si="24"/>
        <v>-</v>
      </c>
    </row>
    <row r="39" spans="1:28" ht="12.75" customHeight="1" x14ac:dyDescent="0.2">
      <c r="A39" s="26" t="s">
        <v>118</v>
      </c>
      <c r="B39" s="172" t="s">
        <v>200</v>
      </c>
      <c r="C39" s="132"/>
      <c r="D39" s="21"/>
      <c r="E39" s="132"/>
      <c r="F39" s="133"/>
      <c r="G39" s="28">
        <f t="shared" si="18"/>
        <v>0</v>
      </c>
      <c r="H39" s="28">
        <f t="shared" si="19"/>
        <v>0</v>
      </c>
      <c r="I39" s="92" t="str">
        <f t="shared" si="20"/>
        <v/>
      </c>
      <c r="J39" s="134"/>
      <c r="K39" s="134"/>
      <c r="L39" s="3" t="str">
        <f t="shared" si="25"/>
        <v>-</v>
      </c>
      <c r="M39" s="92" t="str">
        <f t="shared" si="26"/>
        <v/>
      </c>
      <c r="N39" s="134" t="s">
        <v>79</v>
      </c>
      <c r="O39" s="134" t="s">
        <v>79</v>
      </c>
      <c r="P39" s="3" t="str">
        <f t="shared" si="27"/>
        <v>-</v>
      </c>
      <c r="Q39" s="43"/>
      <c r="R39" s="3" t="str">
        <f t="shared" si="28"/>
        <v>-</v>
      </c>
      <c r="S39" s="3" t="str">
        <f t="shared" si="29"/>
        <v>-</v>
      </c>
      <c r="T39" s="15" t="str">
        <f t="shared" si="30"/>
        <v>-</v>
      </c>
      <c r="U39" s="18" t="str">
        <f t="shared" si="31"/>
        <v>-</v>
      </c>
      <c r="V39" s="3" t="str">
        <f t="shared" si="32"/>
        <v>-</v>
      </c>
      <c r="W39" s="3" t="str">
        <f t="shared" si="33"/>
        <v>-</v>
      </c>
      <c r="Y39" s="3" t="str">
        <f t="shared" si="21"/>
        <v>-</v>
      </c>
      <c r="Z39" s="15" t="str">
        <f t="shared" si="22"/>
        <v>-</v>
      </c>
      <c r="AA39" s="18" t="str">
        <f t="shared" si="23"/>
        <v>-</v>
      </c>
      <c r="AB39" s="3" t="str">
        <f t="shared" si="24"/>
        <v>-</v>
      </c>
    </row>
    <row r="40" spans="1:28" ht="12.75" customHeight="1" x14ac:dyDescent="0.2">
      <c r="A40" s="26" t="s">
        <v>119</v>
      </c>
      <c r="B40" s="46" t="s">
        <v>201</v>
      </c>
      <c r="C40" s="132"/>
      <c r="D40" s="21"/>
      <c r="E40" s="132"/>
      <c r="F40" s="133"/>
      <c r="G40" s="28">
        <f t="shared" si="18"/>
        <v>0</v>
      </c>
      <c r="H40" s="28">
        <f t="shared" si="19"/>
        <v>0</v>
      </c>
      <c r="I40" s="92" t="str">
        <f t="shared" si="20"/>
        <v/>
      </c>
      <c r="J40" s="134"/>
      <c r="K40" s="134"/>
      <c r="L40" s="3" t="str">
        <f t="shared" si="25"/>
        <v>-</v>
      </c>
      <c r="M40" s="92" t="str">
        <f t="shared" si="26"/>
        <v/>
      </c>
      <c r="N40" s="134" t="s">
        <v>79</v>
      </c>
      <c r="O40" s="134" t="s">
        <v>79</v>
      </c>
      <c r="P40" s="3" t="str">
        <f t="shared" si="27"/>
        <v>-</v>
      </c>
      <c r="Q40" s="43"/>
      <c r="R40" s="3" t="str">
        <f t="shared" si="28"/>
        <v>-</v>
      </c>
      <c r="S40" s="3" t="str">
        <f t="shared" si="29"/>
        <v>-</v>
      </c>
      <c r="T40" s="15" t="str">
        <f t="shared" si="30"/>
        <v>-</v>
      </c>
      <c r="U40" s="18" t="str">
        <f t="shared" si="31"/>
        <v>-</v>
      </c>
      <c r="V40" s="3" t="str">
        <f t="shared" si="32"/>
        <v>-</v>
      </c>
      <c r="W40" s="3" t="str">
        <f t="shared" si="33"/>
        <v>-</v>
      </c>
      <c r="Y40" s="3" t="str">
        <f t="shared" si="21"/>
        <v>-</v>
      </c>
      <c r="Z40" s="15" t="str">
        <f t="shared" si="22"/>
        <v>-</v>
      </c>
      <c r="AA40" s="18" t="str">
        <f t="shared" si="23"/>
        <v>-</v>
      </c>
      <c r="AB40" s="3" t="str">
        <f t="shared" si="24"/>
        <v>-</v>
      </c>
    </row>
    <row r="41" spans="1:28" ht="12.75" customHeight="1" x14ac:dyDescent="0.2">
      <c r="A41" s="26" t="s">
        <v>78</v>
      </c>
      <c r="B41" s="173" t="s">
        <v>202</v>
      </c>
      <c r="C41" s="132"/>
      <c r="D41" s="21"/>
      <c r="E41" s="132"/>
      <c r="F41" s="133"/>
      <c r="G41" s="28">
        <f>E41+F41</f>
        <v>0</v>
      </c>
      <c r="H41" s="28">
        <f t="shared" si="19"/>
        <v>0</v>
      </c>
      <c r="I41" s="92" t="str">
        <f t="shared" si="20"/>
        <v/>
      </c>
      <c r="J41" s="134"/>
      <c r="K41" s="134"/>
      <c r="L41" s="3" t="str">
        <f t="shared" si="25"/>
        <v>-</v>
      </c>
      <c r="M41" s="92" t="str">
        <f t="shared" si="26"/>
        <v/>
      </c>
      <c r="N41" s="134" t="s">
        <v>79</v>
      </c>
      <c r="O41" s="134" t="s">
        <v>79</v>
      </c>
      <c r="P41" s="3" t="str">
        <f t="shared" si="27"/>
        <v>-</v>
      </c>
      <c r="Q41" s="43"/>
      <c r="R41" s="3" t="str">
        <f t="shared" si="28"/>
        <v>-</v>
      </c>
      <c r="S41" s="3" t="str">
        <f t="shared" si="29"/>
        <v>-</v>
      </c>
      <c r="T41" s="15" t="str">
        <f t="shared" si="30"/>
        <v>-</v>
      </c>
      <c r="U41" s="18" t="str">
        <f t="shared" si="31"/>
        <v>-</v>
      </c>
      <c r="V41" s="3" t="str">
        <f t="shared" si="32"/>
        <v>-</v>
      </c>
      <c r="W41" s="3" t="str">
        <f t="shared" si="33"/>
        <v>-</v>
      </c>
      <c r="Y41" s="3" t="str">
        <f t="shared" si="21"/>
        <v>-</v>
      </c>
      <c r="Z41" s="15" t="str">
        <f t="shared" si="22"/>
        <v>-</v>
      </c>
      <c r="AA41" s="18" t="str">
        <f t="shared" si="23"/>
        <v>-</v>
      </c>
      <c r="AB41" s="3" t="str">
        <f t="shared" si="24"/>
        <v>-</v>
      </c>
    </row>
    <row r="42" spans="1:28" ht="12.75" customHeight="1" x14ac:dyDescent="0.2">
      <c r="A42" s="26" t="s">
        <v>203</v>
      </c>
      <c r="B42" s="173" t="s">
        <v>204</v>
      </c>
      <c r="C42" s="132"/>
      <c r="D42" s="21"/>
      <c r="E42" s="132"/>
      <c r="F42" s="133"/>
      <c r="G42" s="28">
        <f>E42+F42</f>
        <v>0</v>
      </c>
      <c r="H42" s="28">
        <f t="shared" si="19"/>
        <v>0</v>
      </c>
      <c r="I42" s="92" t="str">
        <f t="shared" si="20"/>
        <v/>
      </c>
      <c r="J42" s="134"/>
      <c r="K42" s="134"/>
      <c r="L42" s="3" t="str">
        <f t="shared" si="25"/>
        <v>-</v>
      </c>
      <c r="M42" s="92" t="str">
        <f t="shared" si="26"/>
        <v/>
      </c>
      <c r="N42" s="134" t="s">
        <v>79</v>
      </c>
      <c r="O42" s="134" t="s">
        <v>79</v>
      </c>
      <c r="P42" s="3" t="str">
        <f t="shared" si="27"/>
        <v>-</v>
      </c>
      <c r="Q42" s="43"/>
      <c r="R42" s="3" t="str">
        <f t="shared" si="28"/>
        <v>-</v>
      </c>
      <c r="S42" s="3" t="str">
        <f t="shared" si="29"/>
        <v>-</v>
      </c>
      <c r="T42" s="15" t="str">
        <f t="shared" si="30"/>
        <v>-</v>
      </c>
      <c r="U42" s="18" t="str">
        <f t="shared" si="31"/>
        <v>-</v>
      </c>
      <c r="V42" s="3" t="str">
        <f t="shared" si="32"/>
        <v>-</v>
      </c>
      <c r="W42" s="3" t="str">
        <f t="shared" si="33"/>
        <v>-</v>
      </c>
      <c r="Y42" s="3" t="str">
        <f t="shared" si="21"/>
        <v>-</v>
      </c>
      <c r="Z42" s="15" t="str">
        <f t="shared" si="22"/>
        <v>-</v>
      </c>
      <c r="AA42" s="18" t="str">
        <f t="shared" si="23"/>
        <v>-</v>
      </c>
      <c r="AB42" s="3" t="str">
        <f t="shared" si="24"/>
        <v>-</v>
      </c>
    </row>
    <row r="43" spans="1:28" ht="12.75" customHeight="1" x14ac:dyDescent="0.2">
      <c r="A43" s="26" t="s">
        <v>120</v>
      </c>
      <c r="B43" s="46" t="s">
        <v>48</v>
      </c>
      <c r="C43" s="132"/>
      <c r="D43" s="21"/>
      <c r="E43" s="132"/>
      <c r="F43" s="133"/>
      <c r="G43" s="28">
        <f t="shared" si="18"/>
        <v>0</v>
      </c>
      <c r="H43" s="28">
        <f t="shared" si="19"/>
        <v>0</v>
      </c>
      <c r="I43" s="92" t="str">
        <f t="shared" si="20"/>
        <v/>
      </c>
      <c r="J43" s="134"/>
      <c r="K43" s="134"/>
      <c r="L43" s="3" t="str">
        <f t="shared" si="25"/>
        <v>-</v>
      </c>
      <c r="M43" s="92" t="str">
        <f t="shared" si="26"/>
        <v/>
      </c>
      <c r="N43" s="134" t="s">
        <v>79</v>
      </c>
      <c r="O43" s="134" t="s">
        <v>79</v>
      </c>
      <c r="P43" s="3" t="str">
        <f t="shared" si="27"/>
        <v>-</v>
      </c>
      <c r="Q43" s="43"/>
      <c r="R43" s="3" t="str">
        <f t="shared" si="28"/>
        <v>-</v>
      </c>
      <c r="S43" s="3" t="str">
        <f t="shared" si="29"/>
        <v>-</v>
      </c>
      <c r="T43" s="15" t="str">
        <f t="shared" si="30"/>
        <v>-</v>
      </c>
      <c r="U43" s="18" t="str">
        <f t="shared" si="31"/>
        <v>-</v>
      </c>
      <c r="V43" s="3" t="str">
        <f t="shared" si="32"/>
        <v>-</v>
      </c>
      <c r="W43" s="3" t="str">
        <f t="shared" si="33"/>
        <v>-</v>
      </c>
      <c r="Y43" s="3" t="str">
        <f t="shared" si="21"/>
        <v>-</v>
      </c>
      <c r="Z43" s="15" t="str">
        <f t="shared" si="22"/>
        <v>-</v>
      </c>
      <c r="AA43" s="18" t="str">
        <f t="shared" si="23"/>
        <v>-</v>
      </c>
      <c r="AB43" s="3" t="str">
        <f t="shared" si="24"/>
        <v>-</v>
      </c>
    </row>
    <row r="44" spans="1:28" ht="12.75" customHeight="1" x14ac:dyDescent="0.2">
      <c r="A44" s="26"/>
      <c r="B44" s="46"/>
      <c r="C44" s="132"/>
      <c r="D44" s="21"/>
      <c r="E44" s="132"/>
      <c r="F44" s="133"/>
      <c r="G44" s="28">
        <f t="shared" si="18"/>
        <v>0</v>
      </c>
      <c r="H44" s="28">
        <f t="shared" si="19"/>
        <v>0</v>
      </c>
      <c r="I44" s="92" t="str">
        <f t="shared" si="20"/>
        <v/>
      </c>
      <c r="J44" s="134"/>
      <c r="K44" s="134"/>
      <c r="L44" s="3" t="str">
        <f t="shared" si="25"/>
        <v>-</v>
      </c>
      <c r="M44" s="92" t="str">
        <f t="shared" si="26"/>
        <v/>
      </c>
      <c r="N44" s="134" t="s">
        <v>79</v>
      </c>
      <c r="O44" s="134" t="s">
        <v>79</v>
      </c>
      <c r="P44" s="3" t="str">
        <f t="shared" si="27"/>
        <v>-</v>
      </c>
      <c r="Q44" s="43"/>
      <c r="R44" s="3" t="str">
        <f t="shared" si="28"/>
        <v>-</v>
      </c>
      <c r="S44" s="3" t="str">
        <f t="shared" si="29"/>
        <v>-</v>
      </c>
      <c r="T44" s="15" t="str">
        <f t="shared" si="30"/>
        <v>-</v>
      </c>
      <c r="U44" s="18" t="str">
        <f t="shared" si="31"/>
        <v>-</v>
      </c>
      <c r="V44" s="3" t="str">
        <f t="shared" si="32"/>
        <v>-</v>
      </c>
      <c r="W44" s="3" t="str">
        <f t="shared" si="33"/>
        <v>-</v>
      </c>
      <c r="Y44" s="3" t="str">
        <f t="shared" si="21"/>
        <v>-</v>
      </c>
      <c r="Z44" s="15" t="str">
        <f t="shared" si="22"/>
        <v>-</v>
      </c>
      <c r="AA44" s="18" t="str">
        <f t="shared" si="23"/>
        <v>-</v>
      </c>
      <c r="AB44" s="3" t="str">
        <f t="shared" si="24"/>
        <v>-</v>
      </c>
    </row>
    <row r="45" spans="1:28" s="20" customFormat="1" ht="12.75" customHeight="1" x14ac:dyDescent="0.2">
      <c r="A45" s="24">
        <v>4</v>
      </c>
      <c r="B45" s="47" t="s">
        <v>205</v>
      </c>
      <c r="C45" s="30">
        <f>ROUND(SUM(C35:C44),0)</f>
        <v>0</v>
      </c>
      <c r="D45" s="44"/>
      <c r="E45" s="30">
        <f>ROUND(SUM(E35:E44),0)</f>
        <v>0</v>
      </c>
      <c r="F45" s="48">
        <f>ROUND(SUM(F35:F44),0)</f>
        <v>0</v>
      </c>
      <c r="G45" s="30">
        <f>ROUND(SUM(G35:G44),0)</f>
        <v>0</v>
      </c>
      <c r="H45" s="30">
        <f>SUM(H35:H44)</f>
        <v>0</v>
      </c>
      <c r="I45" s="92"/>
      <c r="J45" s="6"/>
      <c r="K45" s="6"/>
      <c r="L45" s="6"/>
      <c r="M45" s="9"/>
      <c r="N45" s="6"/>
      <c r="O45" s="6"/>
      <c r="P45" s="6"/>
      <c r="Q45" s="25"/>
      <c r="R45" s="4">
        <f>ROUND(SUM(R35:R44),0)</f>
        <v>0</v>
      </c>
      <c r="S45" s="4">
        <f t="shared" ref="S45:W45" si="34">ROUND(SUM(S35:S44),0)</f>
        <v>0</v>
      </c>
      <c r="T45" s="16">
        <f t="shared" si="34"/>
        <v>0</v>
      </c>
      <c r="U45" s="19">
        <f t="shared" si="34"/>
        <v>0</v>
      </c>
      <c r="V45" s="4">
        <f t="shared" si="34"/>
        <v>0</v>
      </c>
      <c r="W45" s="4">
        <f t="shared" si="34"/>
        <v>0</v>
      </c>
      <c r="Y45" s="4">
        <f>ROUND(SUM(Y35:Y44),0)</f>
        <v>0</v>
      </c>
      <c r="Z45" s="16">
        <f>ROUND(SUM(Z35:Z44),0)</f>
        <v>0</v>
      </c>
      <c r="AA45" s="19">
        <f>ROUND(SUM(AA35:AA44),0)</f>
        <v>0</v>
      </c>
      <c r="AB45" s="4">
        <f>ROUND(SUM(AB35:AB44),0)</f>
        <v>0</v>
      </c>
    </row>
    <row r="46" spans="1:28" ht="12.75" customHeight="1" x14ac:dyDescent="0.2">
      <c r="B46" s="1"/>
      <c r="C46" s="21"/>
      <c r="D46" s="21"/>
      <c r="E46" s="21"/>
      <c r="F46" s="31"/>
      <c r="G46" s="22"/>
      <c r="H46" s="22"/>
      <c r="I46" s="92"/>
      <c r="J46" s="6"/>
      <c r="K46" s="6"/>
      <c r="L46" s="6"/>
      <c r="M46" s="9"/>
      <c r="N46" s="6"/>
      <c r="O46" s="6"/>
      <c r="P46" s="6"/>
      <c r="Q46" s="6"/>
      <c r="R46" s="6"/>
      <c r="S46" s="6"/>
      <c r="T46" s="6"/>
      <c r="Y46" s="9"/>
      <c r="Z46" s="9"/>
      <c r="AA46" s="9"/>
      <c r="AB46" s="9"/>
    </row>
    <row r="47" spans="1:28" s="20" customFormat="1" ht="12.75" customHeight="1" x14ac:dyDescent="0.2">
      <c r="A47" s="24">
        <v>5</v>
      </c>
      <c r="B47" s="383" t="s">
        <v>6</v>
      </c>
      <c r="C47" s="384"/>
      <c r="D47" s="384"/>
      <c r="E47" s="384"/>
      <c r="F47" s="384"/>
      <c r="G47" s="384"/>
      <c r="H47" s="385"/>
      <c r="I47" s="92"/>
      <c r="J47" s="6"/>
      <c r="K47" s="6"/>
      <c r="L47" s="6"/>
      <c r="M47" s="9"/>
      <c r="N47" s="6"/>
      <c r="O47" s="6"/>
      <c r="P47" s="6"/>
      <c r="R47" s="2" t="s">
        <v>60</v>
      </c>
      <c r="S47" s="2" t="s">
        <v>61</v>
      </c>
      <c r="T47" s="14" t="s">
        <v>62</v>
      </c>
      <c r="U47" s="17" t="s">
        <v>60</v>
      </c>
      <c r="V47" s="2" t="s">
        <v>61</v>
      </c>
      <c r="W47" s="2" t="s">
        <v>62</v>
      </c>
      <c r="Y47" s="2" t="s">
        <v>79</v>
      </c>
      <c r="Z47" s="14" t="s">
        <v>171</v>
      </c>
      <c r="AA47" s="17" t="s">
        <v>79</v>
      </c>
      <c r="AB47" s="2" t="s">
        <v>171</v>
      </c>
    </row>
    <row r="48" spans="1:28" ht="12.75" customHeight="1" x14ac:dyDescent="0.2">
      <c r="A48" s="26" t="s">
        <v>121</v>
      </c>
      <c r="B48" s="173" t="s">
        <v>380</v>
      </c>
      <c r="C48" s="132"/>
      <c r="D48" s="21"/>
      <c r="E48" s="138"/>
      <c r="F48" s="133"/>
      <c r="G48" s="28">
        <f t="shared" ref="G48:G56" si="35">E48+F48</f>
        <v>0</v>
      </c>
      <c r="H48" s="28">
        <f t="shared" ref="H48:H57" si="36">C48-G48</f>
        <v>0</v>
      </c>
      <c r="I48" s="92" t="str">
        <f t="shared" ref="I48:I57" si="37">IF(AND($C48="",$E48="",$F48=""),"",IF(AND(OR($C48&lt;&gt;"",$G48&lt;&gt;""),OR(J48="",K48="")),"Select values! -&gt;",""))</f>
        <v/>
      </c>
      <c r="J48" s="134"/>
      <c r="K48" s="134"/>
      <c r="L48" s="3" t="str">
        <f t="shared" ref="L48:L57" si="38">IF(J48=K48,"-", "Allocation change")</f>
        <v>-</v>
      </c>
      <c r="M48" s="92" t="str">
        <f t="shared" ref="M48:M57" si="39">IF(AND($C48="",$E48="",$F48=""),"",IF(AND(OR($C48&lt;&gt;"",$G48&lt;&gt;""),OR(N48="",O48="")),"Select values! -&gt;",""))</f>
        <v/>
      </c>
      <c r="N48" s="134" t="s">
        <v>79</v>
      </c>
      <c r="O48" s="134" t="s">
        <v>79</v>
      </c>
      <c r="P48" s="3" t="str">
        <f t="shared" ref="P48:P57" si="40">IF(N48=O48,"-","Origin change")</f>
        <v>-</v>
      </c>
      <c r="Q48" s="43"/>
      <c r="R48" s="3" t="str">
        <f t="shared" ref="R48:R57" si="41">IF(J48="Internal",C48,"-")</f>
        <v>-</v>
      </c>
      <c r="S48" s="3" t="str">
        <f t="shared" ref="S48:S57" si="42">IF(J48="Related",C48,"-")</f>
        <v>-</v>
      </c>
      <c r="T48" s="15" t="str">
        <f t="shared" ref="T48:T57" si="43">IF(J48="External",C48,"-")</f>
        <v>-</v>
      </c>
      <c r="U48" s="18" t="str">
        <f t="shared" ref="U48:U57" si="44">IF(K48="Internal",G48,"-")</f>
        <v>-</v>
      </c>
      <c r="V48" s="3" t="str">
        <f t="shared" ref="V48:V57" si="45">IF(K48="Related",G48,"-")</f>
        <v>-</v>
      </c>
      <c r="W48" s="3" t="str">
        <f t="shared" ref="W48:W57" si="46">IF(K48="External",G48,"-")</f>
        <v>-</v>
      </c>
      <c r="Y48" s="3" t="str">
        <f t="shared" ref="Y48:Y57" si="47">IF($N48="Canadian",IF($C48="","-",$C48),"-")</f>
        <v>-</v>
      </c>
      <c r="Z48" s="15" t="str">
        <f t="shared" ref="Z48:Z57" si="48">IF($N48="Non-Canadian",IF($C48="","-",$C48),"-")</f>
        <v>-</v>
      </c>
      <c r="AA48" s="18" t="str">
        <f t="shared" ref="AA48:AA57" si="49">IF($O48="Canadian",IF($G48=0,"-",$G48),"-")</f>
        <v>-</v>
      </c>
      <c r="AB48" s="3" t="str">
        <f t="shared" ref="AB48:AB57" si="50">IF($O48="Non-Canadian",IF($G48=0,"-",$G48),"-")</f>
        <v>-</v>
      </c>
    </row>
    <row r="49" spans="1:28" ht="12.75" customHeight="1" x14ac:dyDescent="0.2">
      <c r="A49" s="26" t="s">
        <v>122</v>
      </c>
      <c r="B49" s="46" t="s">
        <v>227</v>
      </c>
      <c r="C49" s="132"/>
      <c r="D49" s="21"/>
      <c r="E49" s="138"/>
      <c r="F49" s="133"/>
      <c r="G49" s="28">
        <f t="shared" si="35"/>
        <v>0</v>
      </c>
      <c r="H49" s="28">
        <f t="shared" si="36"/>
        <v>0</v>
      </c>
      <c r="I49" s="92" t="str">
        <f t="shared" si="37"/>
        <v/>
      </c>
      <c r="J49" s="134"/>
      <c r="K49" s="134"/>
      <c r="L49" s="3" t="str">
        <f t="shared" si="38"/>
        <v>-</v>
      </c>
      <c r="M49" s="92" t="str">
        <f t="shared" si="39"/>
        <v/>
      </c>
      <c r="N49" s="134" t="s">
        <v>79</v>
      </c>
      <c r="O49" s="134" t="s">
        <v>79</v>
      </c>
      <c r="P49" s="3" t="str">
        <f t="shared" si="40"/>
        <v>-</v>
      </c>
      <c r="Q49" s="43"/>
      <c r="R49" s="3" t="str">
        <f t="shared" si="41"/>
        <v>-</v>
      </c>
      <c r="S49" s="3" t="str">
        <f t="shared" si="42"/>
        <v>-</v>
      </c>
      <c r="T49" s="15" t="str">
        <f t="shared" si="43"/>
        <v>-</v>
      </c>
      <c r="U49" s="18" t="str">
        <f t="shared" si="44"/>
        <v>-</v>
      </c>
      <c r="V49" s="3" t="str">
        <f t="shared" si="45"/>
        <v>-</v>
      </c>
      <c r="W49" s="3" t="str">
        <f t="shared" si="46"/>
        <v>-</v>
      </c>
      <c r="Y49" s="3" t="str">
        <f t="shared" si="47"/>
        <v>-</v>
      </c>
      <c r="Z49" s="15" t="str">
        <f t="shared" si="48"/>
        <v>-</v>
      </c>
      <c r="AA49" s="18" t="str">
        <f t="shared" si="49"/>
        <v>-</v>
      </c>
      <c r="AB49" s="3" t="str">
        <f t="shared" si="50"/>
        <v>-</v>
      </c>
    </row>
    <row r="50" spans="1:28" ht="12.75" customHeight="1" x14ac:dyDescent="0.2">
      <c r="A50" s="26" t="s">
        <v>123</v>
      </c>
      <c r="B50" s="46" t="s">
        <v>207</v>
      </c>
      <c r="C50" s="132"/>
      <c r="D50" s="21"/>
      <c r="E50" s="138"/>
      <c r="F50" s="133"/>
      <c r="G50" s="28">
        <f t="shared" si="35"/>
        <v>0</v>
      </c>
      <c r="H50" s="28">
        <f t="shared" si="36"/>
        <v>0</v>
      </c>
      <c r="I50" s="92" t="str">
        <f t="shared" si="37"/>
        <v/>
      </c>
      <c r="J50" s="134"/>
      <c r="K50" s="134"/>
      <c r="L50" s="3" t="str">
        <f t="shared" si="38"/>
        <v>-</v>
      </c>
      <c r="M50" s="92" t="str">
        <f t="shared" si="39"/>
        <v/>
      </c>
      <c r="N50" s="134" t="s">
        <v>79</v>
      </c>
      <c r="O50" s="134" t="s">
        <v>79</v>
      </c>
      <c r="P50" s="3" t="str">
        <f t="shared" si="40"/>
        <v>-</v>
      </c>
      <c r="Q50" s="43"/>
      <c r="R50" s="3" t="str">
        <f t="shared" si="41"/>
        <v>-</v>
      </c>
      <c r="S50" s="3" t="str">
        <f t="shared" si="42"/>
        <v>-</v>
      </c>
      <c r="T50" s="15" t="str">
        <f t="shared" si="43"/>
        <v>-</v>
      </c>
      <c r="U50" s="18" t="str">
        <f t="shared" si="44"/>
        <v>-</v>
      </c>
      <c r="V50" s="3" t="str">
        <f t="shared" si="45"/>
        <v>-</v>
      </c>
      <c r="W50" s="3" t="str">
        <f t="shared" si="46"/>
        <v>-</v>
      </c>
      <c r="Y50" s="3" t="str">
        <f t="shared" si="47"/>
        <v>-</v>
      </c>
      <c r="Z50" s="15" t="str">
        <f t="shared" si="48"/>
        <v>-</v>
      </c>
      <c r="AA50" s="18" t="str">
        <f t="shared" si="49"/>
        <v>-</v>
      </c>
      <c r="AB50" s="3" t="str">
        <f t="shared" si="50"/>
        <v>-</v>
      </c>
    </row>
    <row r="51" spans="1:28" ht="12.75" customHeight="1" x14ac:dyDescent="0.2">
      <c r="A51" s="26" t="s">
        <v>124</v>
      </c>
      <c r="B51" s="46" t="s">
        <v>206</v>
      </c>
      <c r="C51" s="132"/>
      <c r="D51" s="21"/>
      <c r="E51" s="138"/>
      <c r="F51" s="133"/>
      <c r="G51" s="28">
        <f t="shared" si="35"/>
        <v>0</v>
      </c>
      <c r="H51" s="28">
        <f t="shared" si="36"/>
        <v>0</v>
      </c>
      <c r="I51" s="92" t="str">
        <f t="shared" si="37"/>
        <v/>
      </c>
      <c r="J51" s="134"/>
      <c r="K51" s="134"/>
      <c r="L51" s="3" t="str">
        <f t="shared" si="38"/>
        <v>-</v>
      </c>
      <c r="M51" s="92" t="str">
        <f t="shared" si="39"/>
        <v/>
      </c>
      <c r="N51" s="134" t="s">
        <v>79</v>
      </c>
      <c r="O51" s="134" t="s">
        <v>79</v>
      </c>
      <c r="P51" s="3" t="str">
        <f t="shared" si="40"/>
        <v>-</v>
      </c>
      <c r="Q51" s="43"/>
      <c r="R51" s="3" t="str">
        <f t="shared" si="41"/>
        <v>-</v>
      </c>
      <c r="S51" s="3" t="str">
        <f t="shared" si="42"/>
        <v>-</v>
      </c>
      <c r="T51" s="15" t="str">
        <f t="shared" si="43"/>
        <v>-</v>
      </c>
      <c r="U51" s="18" t="str">
        <f t="shared" si="44"/>
        <v>-</v>
      </c>
      <c r="V51" s="3" t="str">
        <f t="shared" si="45"/>
        <v>-</v>
      </c>
      <c r="W51" s="3" t="str">
        <f t="shared" si="46"/>
        <v>-</v>
      </c>
      <c r="Y51" s="3" t="str">
        <f t="shared" si="47"/>
        <v>-</v>
      </c>
      <c r="Z51" s="15" t="str">
        <f t="shared" si="48"/>
        <v>-</v>
      </c>
      <c r="AA51" s="18" t="str">
        <f t="shared" si="49"/>
        <v>-</v>
      </c>
      <c r="AB51" s="3" t="str">
        <f t="shared" si="50"/>
        <v>-</v>
      </c>
    </row>
    <row r="52" spans="1:28" ht="12.75" customHeight="1" x14ac:dyDescent="0.2">
      <c r="A52" s="26" t="s">
        <v>234</v>
      </c>
      <c r="B52" s="46" t="s">
        <v>208</v>
      </c>
      <c r="C52" s="132"/>
      <c r="D52" s="21"/>
      <c r="E52" s="138"/>
      <c r="F52" s="133"/>
      <c r="G52" s="28">
        <f t="shared" si="35"/>
        <v>0</v>
      </c>
      <c r="H52" s="28">
        <f t="shared" si="36"/>
        <v>0</v>
      </c>
      <c r="I52" s="92" t="str">
        <f t="shared" si="37"/>
        <v/>
      </c>
      <c r="J52" s="134"/>
      <c r="K52" s="134"/>
      <c r="L52" s="3" t="str">
        <f t="shared" si="38"/>
        <v>-</v>
      </c>
      <c r="M52" s="92" t="str">
        <f t="shared" si="39"/>
        <v/>
      </c>
      <c r="N52" s="134" t="s">
        <v>79</v>
      </c>
      <c r="O52" s="134" t="s">
        <v>79</v>
      </c>
      <c r="P52" s="3" t="str">
        <f t="shared" si="40"/>
        <v>-</v>
      </c>
      <c r="Q52" s="43"/>
      <c r="R52" s="3" t="str">
        <f t="shared" si="41"/>
        <v>-</v>
      </c>
      <c r="S52" s="3" t="str">
        <f t="shared" si="42"/>
        <v>-</v>
      </c>
      <c r="T52" s="15" t="str">
        <f t="shared" si="43"/>
        <v>-</v>
      </c>
      <c r="U52" s="18" t="str">
        <f t="shared" si="44"/>
        <v>-</v>
      </c>
      <c r="V52" s="3" t="str">
        <f t="shared" si="45"/>
        <v>-</v>
      </c>
      <c r="W52" s="3" t="str">
        <f t="shared" si="46"/>
        <v>-</v>
      </c>
      <c r="Y52" s="3" t="str">
        <f t="shared" si="47"/>
        <v>-</v>
      </c>
      <c r="Z52" s="15" t="str">
        <f t="shared" si="48"/>
        <v>-</v>
      </c>
      <c r="AA52" s="18" t="str">
        <f t="shared" si="49"/>
        <v>-</v>
      </c>
      <c r="AB52" s="3" t="str">
        <f t="shared" si="50"/>
        <v>-</v>
      </c>
    </row>
    <row r="53" spans="1:28" ht="12.75" customHeight="1" x14ac:dyDescent="0.2">
      <c r="A53" s="26" t="s">
        <v>125</v>
      </c>
      <c r="B53" s="46" t="s">
        <v>209</v>
      </c>
      <c r="C53" s="132"/>
      <c r="D53" s="21"/>
      <c r="E53" s="138"/>
      <c r="F53" s="133"/>
      <c r="G53" s="28">
        <f t="shared" si="35"/>
        <v>0</v>
      </c>
      <c r="H53" s="28">
        <f t="shared" si="36"/>
        <v>0</v>
      </c>
      <c r="I53" s="92" t="str">
        <f t="shared" si="37"/>
        <v/>
      </c>
      <c r="J53" s="134"/>
      <c r="K53" s="134"/>
      <c r="L53" s="3" t="str">
        <f t="shared" si="38"/>
        <v>-</v>
      </c>
      <c r="M53" s="92" t="str">
        <f t="shared" si="39"/>
        <v/>
      </c>
      <c r="N53" s="134" t="s">
        <v>79</v>
      </c>
      <c r="O53" s="134" t="s">
        <v>79</v>
      </c>
      <c r="P53" s="3" t="str">
        <f t="shared" si="40"/>
        <v>-</v>
      </c>
      <c r="Q53" s="43"/>
      <c r="R53" s="3" t="str">
        <f t="shared" si="41"/>
        <v>-</v>
      </c>
      <c r="S53" s="3" t="str">
        <f t="shared" si="42"/>
        <v>-</v>
      </c>
      <c r="T53" s="15" t="str">
        <f t="shared" si="43"/>
        <v>-</v>
      </c>
      <c r="U53" s="18" t="str">
        <f t="shared" si="44"/>
        <v>-</v>
      </c>
      <c r="V53" s="3" t="str">
        <f t="shared" si="45"/>
        <v>-</v>
      </c>
      <c r="W53" s="3" t="str">
        <f t="shared" si="46"/>
        <v>-</v>
      </c>
      <c r="Y53" s="3" t="str">
        <f t="shared" si="47"/>
        <v>-</v>
      </c>
      <c r="Z53" s="15" t="str">
        <f t="shared" si="48"/>
        <v>-</v>
      </c>
      <c r="AA53" s="18" t="str">
        <f t="shared" si="49"/>
        <v>-</v>
      </c>
      <c r="AB53" s="3" t="str">
        <f t="shared" si="50"/>
        <v>-</v>
      </c>
    </row>
    <row r="54" spans="1:28" ht="12.75" customHeight="1" x14ac:dyDescent="0.2">
      <c r="A54" s="26" t="s">
        <v>126</v>
      </c>
      <c r="B54" s="46" t="s">
        <v>210</v>
      </c>
      <c r="C54" s="132"/>
      <c r="D54" s="21"/>
      <c r="E54" s="138"/>
      <c r="F54" s="133"/>
      <c r="G54" s="28">
        <f t="shared" si="35"/>
        <v>0</v>
      </c>
      <c r="H54" s="28">
        <f t="shared" si="36"/>
        <v>0</v>
      </c>
      <c r="I54" s="92" t="str">
        <f t="shared" si="37"/>
        <v/>
      </c>
      <c r="J54" s="134"/>
      <c r="K54" s="134"/>
      <c r="L54" s="3" t="str">
        <f t="shared" si="38"/>
        <v>-</v>
      </c>
      <c r="M54" s="92" t="str">
        <f t="shared" si="39"/>
        <v/>
      </c>
      <c r="N54" s="134" t="s">
        <v>79</v>
      </c>
      <c r="O54" s="134" t="s">
        <v>79</v>
      </c>
      <c r="P54" s="3" t="str">
        <f t="shared" si="40"/>
        <v>-</v>
      </c>
      <c r="Q54" s="43"/>
      <c r="R54" s="3" t="str">
        <f t="shared" si="41"/>
        <v>-</v>
      </c>
      <c r="S54" s="3" t="str">
        <f t="shared" si="42"/>
        <v>-</v>
      </c>
      <c r="T54" s="15" t="str">
        <f t="shared" si="43"/>
        <v>-</v>
      </c>
      <c r="U54" s="18" t="str">
        <f t="shared" si="44"/>
        <v>-</v>
      </c>
      <c r="V54" s="3" t="str">
        <f t="shared" si="45"/>
        <v>-</v>
      </c>
      <c r="W54" s="3" t="str">
        <f t="shared" si="46"/>
        <v>-</v>
      </c>
      <c r="Y54" s="3" t="str">
        <f t="shared" si="47"/>
        <v>-</v>
      </c>
      <c r="Z54" s="15" t="str">
        <f t="shared" si="48"/>
        <v>-</v>
      </c>
      <c r="AA54" s="18" t="str">
        <f t="shared" si="49"/>
        <v>-</v>
      </c>
      <c r="AB54" s="3" t="str">
        <f t="shared" si="50"/>
        <v>-</v>
      </c>
    </row>
    <row r="55" spans="1:28" ht="12.75" customHeight="1" x14ac:dyDescent="0.2">
      <c r="A55" s="26" t="s">
        <v>127</v>
      </c>
      <c r="B55" s="46" t="s">
        <v>211</v>
      </c>
      <c r="C55" s="132"/>
      <c r="D55" s="21"/>
      <c r="E55" s="138"/>
      <c r="F55" s="133"/>
      <c r="G55" s="28">
        <f t="shared" si="35"/>
        <v>0</v>
      </c>
      <c r="H55" s="28">
        <f t="shared" si="36"/>
        <v>0</v>
      </c>
      <c r="I55" s="92" t="str">
        <f t="shared" si="37"/>
        <v/>
      </c>
      <c r="J55" s="134"/>
      <c r="K55" s="134"/>
      <c r="L55" s="3" t="str">
        <f t="shared" si="38"/>
        <v>-</v>
      </c>
      <c r="M55" s="92" t="str">
        <f t="shared" si="39"/>
        <v/>
      </c>
      <c r="N55" s="134" t="s">
        <v>79</v>
      </c>
      <c r="O55" s="134" t="s">
        <v>79</v>
      </c>
      <c r="P55" s="3" t="str">
        <f t="shared" si="40"/>
        <v>-</v>
      </c>
      <c r="Q55" s="43"/>
      <c r="R55" s="3" t="str">
        <f t="shared" si="41"/>
        <v>-</v>
      </c>
      <c r="S55" s="3" t="str">
        <f t="shared" si="42"/>
        <v>-</v>
      </c>
      <c r="T55" s="15" t="str">
        <f t="shared" si="43"/>
        <v>-</v>
      </c>
      <c r="U55" s="18" t="str">
        <f t="shared" si="44"/>
        <v>-</v>
      </c>
      <c r="V55" s="3" t="str">
        <f t="shared" si="45"/>
        <v>-</v>
      </c>
      <c r="W55" s="3" t="str">
        <f t="shared" si="46"/>
        <v>-</v>
      </c>
      <c r="Y55" s="3" t="str">
        <f t="shared" si="47"/>
        <v>-</v>
      </c>
      <c r="Z55" s="15" t="str">
        <f t="shared" si="48"/>
        <v>-</v>
      </c>
      <c r="AA55" s="18" t="str">
        <f t="shared" si="49"/>
        <v>-</v>
      </c>
      <c r="AB55" s="3" t="str">
        <f t="shared" si="50"/>
        <v>-</v>
      </c>
    </row>
    <row r="56" spans="1:28" ht="12.75" customHeight="1" x14ac:dyDescent="0.2">
      <c r="A56" s="26" t="s">
        <v>128</v>
      </c>
      <c r="B56" s="46" t="s">
        <v>212</v>
      </c>
      <c r="C56" s="132"/>
      <c r="D56" s="21"/>
      <c r="E56" s="138"/>
      <c r="F56" s="133"/>
      <c r="G56" s="28">
        <f t="shared" si="35"/>
        <v>0</v>
      </c>
      <c r="H56" s="28">
        <f t="shared" si="36"/>
        <v>0</v>
      </c>
      <c r="I56" s="92" t="str">
        <f t="shared" si="37"/>
        <v/>
      </c>
      <c r="J56" s="134"/>
      <c r="K56" s="134"/>
      <c r="L56" s="3" t="str">
        <f t="shared" si="38"/>
        <v>-</v>
      </c>
      <c r="M56" s="92" t="str">
        <f t="shared" si="39"/>
        <v/>
      </c>
      <c r="N56" s="134" t="s">
        <v>79</v>
      </c>
      <c r="O56" s="134" t="s">
        <v>79</v>
      </c>
      <c r="P56" s="3" t="str">
        <f t="shared" si="40"/>
        <v>-</v>
      </c>
      <c r="Q56" s="43"/>
      <c r="R56" s="3" t="str">
        <f t="shared" si="41"/>
        <v>-</v>
      </c>
      <c r="S56" s="3" t="str">
        <f t="shared" si="42"/>
        <v>-</v>
      </c>
      <c r="T56" s="15" t="str">
        <f t="shared" si="43"/>
        <v>-</v>
      </c>
      <c r="U56" s="18" t="str">
        <f t="shared" si="44"/>
        <v>-</v>
      </c>
      <c r="V56" s="3" t="str">
        <f t="shared" si="45"/>
        <v>-</v>
      </c>
      <c r="W56" s="3" t="str">
        <f t="shared" si="46"/>
        <v>-</v>
      </c>
      <c r="Y56" s="3" t="str">
        <f t="shared" si="47"/>
        <v>-</v>
      </c>
      <c r="Z56" s="15" t="str">
        <f t="shared" si="48"/>
        <v>-</v>
      </c>
      <c r="AA56" s="18" t="str">
        <f t="shared" si="49"/>
        <v>-</v>
      </c>
      <c r="AB56" s="3" t="str">
        <f t="shared" si="50"/>
        <v>-</v>
      </c>
    </row>
    <row r="57" spans="1:28" ht="12.75" customHeight="1" x14ac:dyDescent="0.2">
      <c r="A57" s="26"/>
      <c r="B57" s="46"/>
      <c r="C57" s="132"/>
      <c r="D57" s="21"/>
      <c r="E57" s="138"/>
      <c r="F57" s="133"/>
      <c r="G57" s="28">
        <f>E57+F57</f>
        <v>0</v>
      </c>
      <c r="H57" s="28">
        <f t="shared" si="36"/>
        <v>0</v>
      </c>
      <c r="I57" s="92" t="str">
        <f t="shared" si="37"/>
        <v/>
      </c>
      <c r="J57" s="134"/>
      <c r="K57" s="134"/>
      <c r="L57" s="3" t="str">
        <f t="shared" si="38"/>
        <v>-</v>
      </c>
      <c r="M57" s="92" t="str">
        <f t="shared" si="39"/>
        <v/>
      </c>
      <c r="N57" s="134" t="s">
        <v>79</v>
      </c>
      <c r="O57" s="134" t="s">
        <v>79</v>
      </c>
      <c r="P57" s="3" t="str">
        <f t="shared" si="40"/>
        <v>-</v>
      </c>
      <c r="Q57" s="43"/>
      <c r="R57" s="3" t="str">
        <f t="shared" si="41"/>
        <v>-</v>
      </c>
      <c r="S57" s="3" t="str">
        <f t="shared" si="42"/>
        <v>-</v>
      </c>
      <c r="T57" s="15" t="str">
        <f t="shared" si="43"/>
        <v>-</v>
      </c>
      <c r="U57" s="18" t="str">
        <f t="shared" si="44"/>
        <v>-</v>
      </c>
      <c r="V57" s="3" t="str">
        <f t="shared" si="45"/>
        <v>-</v>
      </c>
      <c r="W57" s="3" t="str">
        <f t="shared" si="46"/>
        <v>-</v>
      </c>
      <c r="Y57" s="3" t="str">
        <f t="shared" si="47"/>
        <v>-</v>
      </c>
      <c r="Z57" s="15" t="str">
        <f t="shared" si="48"/>
        <v>-</v>
      </c>
      <c r="AA57" s="18" t="str">
        <f t="shared" si="49"/>
        <v>-</v>
      </c>
      <c r="AB57" s="3" t="str">
        <f t="shared" si="50"/>
        <v>-</v>
      </c>
    </row>
    <row r="58" spans="1:28" s="20" customFormat="1" ht="12.75" customHeight="1" x14ac:dyDescent="0.2">
      <c r="A58" s="24">
        <v>5</v>
      </c>
      <c r="B58" s="47" t="s">
        <v>7</v>
      </c>
      <c r="C58" s="30">
        <f>ROUND(SUM(C48:C57),0)</f>
        <v>0</v>
      </c>
      <c r="D58" s="44"/>
      <c r="E58" s="30">
        <f>ROUND(SUM(E48:E57),0)</f>
        <v>0</v>
      </c>
      <c r="F58" s="48">
        <f>ROUND(SUM(F48:F57),0)</f>
        <v>0</v>
      </c>
      <c r="G58" s="30">
        <f>ROUND(SUM(G48:G57),0)</f>
        <v>0</v>
      </c>
      <c r="H58" s="30">
        <f>SUM(H48:H57)</f>
        <v>0</v>
      </c>
      <c r="I58" s="92"/>
      <c r="J58" s="6"/>
      <c r="K58" s="6"/>
      <c r="L58" s="6"/>
      <c r="M58" s="9"/>
      <c r="N58" s="6"/>
      <c r="O58" s="6"/>
      <c r="P58" s="6"/>
      <c r="R58" s="4">
        <f t="shared" ref="R58:W58" si="51">ROUND(SUM(R48:R57),0)</f>
        <v>0</v>
      </c>
      <c r="S58" s="4">
        <f t="shared" si="51"/>
        <v>0</v>
      </c>
      <c r="T58" s="16">
        <f t="shared" si="51"/>
        <v>0</v>
      </c>
      <c r="U58" s="19">
        <f t="shared" si="51"/>
        <v>0</v>
      </c>
      <c r="V58" s="4">
        <f t="shared" si="51"/>
        <v>0</v>
      </c>
      <c r="W58" s="4">
        <f t="shared" si="51"/>
        <v>0</v>
      </c>
      <c r="Y58" s="4">
        <f>ROUND(SUM(Y48:Y57),0)</f>
        <v>0</v>
      </c>
      <c r="Z58" s="16">
        <f>ROUND(SUM(Z48:Z57),0)</f>
        <v>0</v>
      </c>
      <c r="AA58" s="19">
        <f>ROUND(SUM(AA48:AA57),0)</f>
        <v>0</v>
      </c>
      <c r="AB58" s="4">
        <f>ROUND(SUM(AB48:AB57),0)</f>
        <v>0</v>
      </c>
    </row>
    <row r="59" spans="1:28" ht="12.75" customHeight="1" x14ac:dyDescent="0.2">
      <c r="B59" s="1"/>
      <c r="C59" s="21"/>
      <c r="D59" s="21"/>
      <c r="E59" s="31"/>
      <c r="F59" s="31"/>
      <c r="G59" s="22"/>
      <c r="H59" s="22"/>
      <c r="I59" s="92"/>
      <c r="J59" s="6"/>
      <c r="K59" s="6"/>
      <c r="L59" s="6"/>
      <c r="M59" s="9"/>
      <c r="N59" s="6"/>
      <c r="O59" s="6"/>
      <c r="P59" s="6"/>
    </row>
    <row r="60" spans="1:28" s="20" customFormat="1" ht="12.75" customHeight="1" x14ac:dyDescent="0.2">
      <c r="A60" s="24">
        <v>6</v>
      </c>
      <c r="B60" s="383" t="s">
        <v>8</v>
      </c>
      <c r="C60" s="384"/>
      <c r="D60" s="384"/>
      <c r="E60" s="384"/>
      <c r="F60" s="384"/>
      <c r="G60" s="384"/>
      <c r="H60" s="385"/>
      <c r="I60" s="92"/>
      <c r="J60" s="6"/>
      <c r="K60" s="6"/>
      <c r="L60" s="6"/>
      <c r="M60" s="9"/>
      <c r="N60" s="6"/>
      <c r="O60" s="6"/>
      <c r="P60" s="6"/>
      <c r="R60" s="2" t="s">
        <v>60</v>
      </c>
      <c r="S60" s="2" t="s">
        <v>61</v>
      </c>
      <c r="T60" s="14" t="s">
        <v>62</v>
      </c>
      <c r="U60" s="17" t="s">
        <v>60</v>
      </c>
      <c r="V60" s="2" t="s">
        <v>61</v>
      </c>
      <c r="W60" s="2" t="s">
        <v>62</v>
      </c>
      <c r="Y60" s="2" t="s">
        <v>79</v>
      </c>
      <c r="Z60" s="14" t="s">
        <v>171</v>
      </c>
      <c r="AA60" s="17" t="s">
        <v>79</v>
      </c>
      <c r="AB60" s="2" t="s">
        <v>171</v>
      </c>
    </row>
    <row r="61" spans="1:28" ht="12.75" customHeight="1" x14ac:dyDescent="0.2">
      <c r="A61" s="26" t="s">
        <v>129</v>
      </c>
      <c r="B61" s="173" t="s">
        <v>213</v>
      </c>
      <c r="C61" s="132"/>
      <c r="D61" s="21"/>
      <c r="E61" s="138"/>
      <c r="F61" s="133"/>
      <c r="G61" s="28">
        <f t="shared" ref="G61:G68" si="52">E61+F61</f>
        <v>0</v>
      </c>
      <c r="H61" s="28">
        <f t="shared" ref="H61:H68" si="53">C61-G61</f>
        <v>0</v>
      </c>
      <c r="I61" s="92" t="str">
        <f t="shared" ref="I61:I68" si="54">IF(AND($C61="",$E61="",$F61=""),"",IF(AND(OR($C61&lt;&gt;"",$G61&lt;&gt;""),OR(J61="",K61="")),"Select values! -&gt;",""))</f>
        <v/>
      </c>
      <c r="J61" s="134"/>
      <c r="K61" s="134"/>
      <c r="L61" s="3" t="str">
        <f t="shared" ref="L61:L68" si="55">IF(J61=K61,"-", "Allocation change")</f>
        <v>-</v>
      </c>
      <c r="M61" s="92" t="str">
        <f t="shared" ref="M61:M68" si="56">IF(AND($C61="",$E61="",$F61=""),"",IF(AND(OR($C61&lt;&gt;"",$G61&lt;&gt;""),OR(N61="",O61="")),"Select values! -&gt;",""))</f>
        <v/>
      </c>
      <c r="N61" s="134" t="s">
        <v>79</v>
      </c>
      <c r="O61" s="134" t="s">
        <v>79</v>
      </c>
      <c r="P61" s="3" t="str">
        <f t="shared" ref="P61:P68" si="57">IF(N61=O61,"-","Origin change")</f>
        <v>-</v>
      </c>
      <c r="Q61" s="43"/>
      <c r="R61" s="3" t="str">
        <f t="shared" ref="R61:R68" si="58">IF(J61="Internal",C61,"-")</f>
        <v>-</v>
      </c>
      <c r="S61" s="3" t="str">
        <f t="shared" ref="S61:S68" si="59">IF(J61="Related",C61,"-")</f>
        <v>-</v>
      </c>
      <c r="T61" s="15" t="str">
        <f t="shared" ref="T61:T68" si="60">IF(J61="External",C61,"-")</f>
        <v>-</v>
      </c>
      <c r="U61" s="18" t="str">
        <f t="shared" ref="U61:U68" si="61">IF(K61="Internal",G61,"-")</f>
        <v>-</v>
      </c>
      <c r="V61" s="3" t="str">
        <f t="shared" ref="V61:V68" si="62">IF(K61="Related",G61,"-")</f>
        <v>-</v>
      </c>
      <c r="W61" s="3" t="str">
        <f t="shared" ref="W61:W68" si="63">IF(K61="External",G61,"-")</f>
        <v>-</v>
      </c>
      <c r="Y61" s="3" t="str">
        <f t="shared" ref="Y61:Y68" si="64">IF($N61="Canadian",IF($C61="","-",$C61),"-")</f>
        <v>-</v>
      </c>
      <c r="Z61" s="15" t="str">
        <f t="shared" ref="Z61:Z68" si="65">IF($N61="Non-Canadian",IF($C61="","-",$C61),"-")</f>
        <v>-</v>
      </c>
      <c r="AA61" s="18" t="str">
        <f t="shared" ref="AA61:AA68" si="66">IF($O61="Canadian",IF($G61=0,"-",$G61),"-")</f>
        <v>-</v>
      </c>
      <c r="AB61" s="3" t="str">
        <f t="shared" ref="AB61:AB68" si="67">IF($O61="Non-Canadian",IF($G61=0,"-",$G61),"-")</f>
        <v>-</v>
      </c>
    </row>
    <row r="62" spans="1:28" ht="12.75" customHeight="1" x14ac:dyDescent="0.2">
      <c r="A62" s="26" t="s">
        <v>130</v>
      </c>
      <c r="B62" s="46" t="s">
        <v>9</v>
      </c>
      <c r="C62" s="132"/>
      <c r="D62" s="21"/>
      <c r="E62" s="138"/>
      <c r="F62" s="133"/>
      <c r="G62" s="28">
        <f t="shared" si="52"/>
        <v>0</v>
      </c>
      <c r="H62" s="28">
        <f t="shared" si="53"/>
        <v>0</v>
      </c>
      <c r="I62" s="92" t="str">
        <f t="shared" si="54"/>
        <v/>
      </c>
      <c r="J62" s="134"/>
      <c r="K62" s="134"/>
      <c r="L62" s="3" t="str">
        <f t="shared" si="55"/>
        <v>-</v>
      </c>
      <c r="M62" s="92" t="str">
        <f t="shared" si="56"/>
        <v/>
      </c>
      <c r="N62" s="134" t="s">
        <v>79</v>
      </c>
      <c r="O62" s="134" t="s">
        <v>79</v>
      </c>
      <c r="P62" s="3" t="str">
        <f t="shared" si="57"/>
        <v>-</v>
      </c>
      <c r="Q62" s="43"/>
      <c r="R62" s="3" t="str">
        <f t="shared" si="58"/>
        <v>-</v>
      </c>
      <c r="S62" s="3" t="str">
        <f t="shared" si="59"/>
        <v>-</v>
      </c>
      <c r="T62" s="15" t="str">
        <f t="shared" si="60"/>
        <v>-</v>
      </c>
      <c r="U62" s="18" t="str">
        <f t="shared" si="61"/>
        <v>-</v>
      </c>
      <c r="V62" s="3" t="str">
        <f t="shared" si="62"/>
        <v>-</v>
      </c>
      <c r="W62" s="3" t="str">
        <f t="shared" si="63"/>
        <v>-</v>
      </c>
      <c r="Y62" s="3" t="str">
        <f t="shared" si="64"/>
        <v>-</v>
      </c>
      <c r="Z62" s="15" t="str">
        <f t="shared" si="65"/>
        <v>-</v>
      </c>
      <c r="AA62" s="18" t="str">
        <f t="shared" si="66"/>
        <v>-</v>
      </c>
      <c r="AB62" s="3" t="str">
        <f t="shared" si="67"/>
        <v>-</v>
      </c>
    </row>
    <row r="63" spans="1:28" ht="12.75" customHeight="1" x14ac:dyDescent="0.2">
      <c r="A63" s="26" t="s">
        <v>131</v>
      </c>
      <c r="B63" s="46" t="s">
        <v>47</v>
      </c>
      <c r="C63" s="132"/>
      <c r="D63" s="21"/>
      <c r="E63" s="138"/>
      <c r="F63" s="133"/>
      <c r="G63" s="28">
        <f t="shared" si="52"/>
        <v>0</v>
      </c>
      <c r="H63" s="28">
        <f t="shared" si="53"/>
        <v>0</v>
      </c>
      <c r="I63" s="92" t="str">
        <f t="shared" si="54"/>
        <v/>
      </c>
      <c r="J63" s="134"/>
      <c r="K63" s="134"/>
      <c r="L63" s="3" t="str">
        <f t="shared" si="55"/>
        <v>-</v>
      </c>
      <c r="M63" s="92" t="str">
        <f t="shared" si="56"/>
        <v/>
      </c>
      <c r="N63" s="134" t="s">
        <v>79</v>
      </c>
      <c r="O63" s="134" t="s">
        <v>79</v>
      </c>
      <c r="P63" s="3" t="str">
        <f t="shared" si="57"/>
        <v>-</v>
      </c>
      <c r="Q63" s="43"/>
      <c r="R63" s="3" t="str">
        <f t="shared" si="58"/>
        <v>-</v>
      </c>
      <c r="S63" s="3" t="str">
        <f t="shared" si="59"/>
        <v>-</v>
      </c>
      <c r="T63" s="15" t="str">
        <f t="shared" si="60"/>
        <v>-</v>
      </c>
      <c r="U63" s="18" t="str">
        <f t="shared" si="61"/>
        <v>-</v>
      </c>
      <c r="V63" s="3" t="str">
        <f t="shared" si="62"/>
        <v>-</v>
      </c>
      <c r="W63" s="3" t="str">
        <f t="shared" si="63"/>
        <v>-</v>
      </c>
      <c r="Y63" s="3" t="str">
        <f t="shared" si="64"/>
        <v>-</v>
      </c>
      <c r="Z63" s="15" t="str">
        <f t="shared" si="65"/>
        <v>-</v>
      </c>
      <c r="AA63" s="18" t="str">
        <f t="shared" si="66"/>
        <v>-</v>
      </c>
      <c r="AB63" s="3" t="str">
        <f t="shared" si="67"/>
        <v>-</v>
      </c>
    </row>
    <row r="64" spans="1:28" ht="12.75" customHeight="1" x14ac:dyDescent="0.2">
      <c r="A64" s="26" t="s">
        <v>132</v>
      </c>
      <c r="B64" s="46" t="s">
        <v>44</v>
      </c>
      <c r="C64" s="132"/>
      <c r="D64" s="21"/>
      <c r="E64" s="138"/>
      <c r="F64" s="133"/>
      <c r="G64" s="28">
        <f t="shared" si="52"/>
        <v>0</v>
      </c>
      <c r="H64" s="28">
        <f t="shared" si="53"/>
        <v>0</v>
      </c>
      <c r="I64" s="92" t="str">
        <f t="shared" si="54"/>
        <v/>
      </c>
      <c r="J64" s="134"/>
      <c r="K64" s="134"/>
      <c r="L64" s="3" t="str">
        <f t="shared" si="55"/>
        <v>-</v>
      </c>
      <c r="M64" s="92" t="str">
        <f t="shared" si="56"/>
        <v/>
      </c>
      <c r="N64" s="134" t="s">
        <v>79</v>
      </c>
      <c r="O64" s="134" t="s">
        <v>79</v>
      </c>
      <c r="P64" s="3" t="str">
        <f t="shared" si="57"/>
        <v>-</v>
      </c>
      <c r="Q64" s="43"/>
      <c r="R64" s="3" t="str">
        <f t="shared" si="58"/>
        <v>-</v>
      </c>
      <c r="S64" s="3" t="str">
        <f t="shared" si="59"/>
        <v>-</v>
      </c>
      <c r="T64" s="15" t="str">
        <f t="shared" si="60"/>
        <v>-</v>
      </c>
      <c r="U64" s="18" t="str">
        <f t="shared" si="61"/>
        <v>-</v>
      </c>
      <c r="V64" s="3" t="str">
        <f t="shared" si="62"/>
        <v>-</v>
      </c>
      <c r="W64" s="3" t="str">
        <f t="shared" si="63"/>
        <v>-</v>
      </c>
      <c r="Y64" s="3" t="str">
        <f t="shared" si="64"/>
        <v>-</v>
      </c>
      <c r="Z64" s="15" t="str">
        <f t="shared" si="65"/>
        <v>-</v>
      </c>
      <c r="AA64" s="18" t="str">
        <f t="shared" si="66"/>
        <v>-</v>
      </c>
      <c r="AB64" s="3" t="str">
        <f t="shared" si="67"/>
        <v>-</v>
      </c>
    </row>
    <row r="65" spans="1:28" ht="12.75" customHeight="1" x14ac:dyDescent="0.2">
      <c r="A65" s="26" t="s">
        <v>214</v>
      </c>
      <c r="B65" s="46" t="s">
        <v>45</v>
      </c>
      <c r="C65" s="132"/>
      <c r="D65" s="21"/>
      <c r="E65" s="138"/>
      <c r="F65" s="133"/>
      <c r="G65" s="28">
        <f>E65+F65</f>
        <v>0</v>
      </c>
      <c r="H65" s="28">
        <f t="shared" si="53"/>
        <v>0</v>
      </c>
      <c r="I65" s="92" t="str">
        <f t="shared" si="54"/>
        <v/>
      </c>
      <c r="J65" s="134"/>
      <c r="K65" s="134"/>
      <c r="L65" s="3" t="str">
        <f t="shared" si="55"/>
        <v>-</v>
      </c>
      <c r="M65" s="92" t="str">
        <f t="shared" si="56"/>
        <v/>
      </c>
      <c r="N65" s="134" t="s">
        <v>79</v>
      </c>
      <c r="O65" s="134" t="s">
        <v>79</v>
      </c>
      <c r="P65" s="3" t="str">
        <f t="shared" si="57"/>
        <v>-</v>
      </c>
      <c r="Q65" s="43"/>
      <c r="R65" s="3" t="str">
        <f t="shared" si="58"/>
        <v>-</v>
      </c>
      <c r="S65" s="3" t="str">
        <f t="shared" si="59"/>
        <v>-</v>
      </c>
      <c r="T65" s="15" t="str">
        <f t="shared" si="60"/>
        <v>-</v>
      </c>
      <c r="U65" s="18" t="str">
        <f t="shared" si="61"/>
        <v>-</v>
      </c>
      <c r="V65" s="3" t="str">
        <f t="shared" si="62"/>
        <v>-</v>
      </c>
      <c r="W65" s="3" t="str">
        <f t="shared" si="63"/>
        <v>-</v>
      </c>
      <c r="Y65" s="3" t="str">
        <f t="shared" si="64"/>
        <v>-</v>
      </c>
      <c r="Z65" s="15" t="str">
        <f t="shared" si="65"/>
        <v>-</v>
      </c>
      <c r="AA65" s="18" t="str">
        <f t="shared" si="66"/>
        <v>-</v>
      </c>
      <c r="AB65" s="3" t="str">
        <f t="shared" si="67"/>
        <v>-</v>
      </c>
    </row>
    <row r="66" spans="1:28" ht="12.75" customHeight="1" x14ac:dyDescent="0.2">
      <c r="A66" s="26" t="s">
        <v>383</v>
      </c>
      <c r="B66" s="46" t="s">
        <v>384</v>
      </c>
      <c r="C66" s="132"/>
      <c r="D66" s="21"/>
      <c r="E66" s="138"/>
      <c r="F66" s="133"/>
      <c r="G66" s="28">
        <f>E66+F66</f>
        <v>0</v>
      </c>
      <c r="H66" s="28">
        <f t="shared" ref="H66" si="68">C66-G66</f>
        <v>0</v>
      </c>
      <c r="I66" s="92" t="str">
        <f t="shared" ref="I66" si="69">IF(AND($C66="",$E66="",$F66=""),"",IF(AND(OR($C66&lt;&gt;"",$G66&lt;&gt;""),OR(J66="",K66="")),"Select values! -&gt;",""))</f>
        <v/>
      </c>
      <c r="J66" s="134"/>
      <c r="K66" s="134"/>
      <c r="L66" s="3" t="str">
        <f t="shared" ref="L66" si="70">IF(J66=K66,"-", "Allocation change")</f>
        <v>-</v>
      </c>
      <c r="M66" s="92" t="str">
        <f t="shared" ref="M66" si="71">IF(AND($C66="",$E66="",$F66=""),"",IF(AND(OR($C66&lt;&gt;"",$G66&lt;&gt;""),OR(N66="",O66="")),"Select values! -&gt;",""))</f>
        <v/>
      </c>
      <c r="N66" s="134" t="s">
        <v>79</v>
      </c>
      <c r="O66" s="134" t="s">
        <v>79</v>
      </c>
      <c r="P66" s="3" t="str">
        <f t="shared" ref="P66" si="72">IF(N66=O66,"-","Origin change")</f>
        <v>-</v>
      </c>
      <c r="Q66" s="43"/>
      <c r="R66" s="3" t="str">
        <f t="shared" ref="R66" si="73">IF(J66="Internal",C66,"-")</f>
        <v>-</v>
      </c>
      <c r="S66" s="3" t="str">
        <f t="shared" ref="S66" si="74">IF(J66="Related",C66,"-")</f>
        <v>-</v>
      </c>
      <c r="T66" s="15" t="str">
        <f t="shared" ref="T66" si="75">IF(J66="External",C66,"-")</f>
        <v>-</v>
      </c>
      <c r="U66" s="18" t="str">
        <f t="shared" ref="U66" si="76">IF(K66="Internal",G66,"-")</f>
        <v>-</v>
      </c>
      <c r="V66" s="3" t="str">
        <f t="shared" ref="V66" si="77">IF(K66="Related",G66,"-")</f>
        <v>-</v>
      </c>
      <c r="W66" s="3" t="str">
        <f t="shared" ref="W66" si="78">IF(K66="External",G66,"-")</f>
        <v>-</v>
      </c>
      <c r="Y66" s="3" t="str">
        <f t="shared" si="64"/>
        <v>-</v>
      </c>
      <c r="Z66" s="15" t="str">
        <f t="shared" si="65"/>
        <v>-</v>
      </c>
      <c r="AA66" s="18" t="str">
        <f t="shared" si="66"/>
        <v>-</v>
      </c>
      <c r="AB66" s="3" t="str">
        <f t="shared" si="67"/>
        <v>-</v>
      </c>
    </row>
    <row r="67" spans="1:28" ht="12.75" customHeight="1" x14ac:dyDescent="0.2">
      <c r="A67" s="26" t="s">
        <v>133</v>
      </c>
      <c r="B67" s="46" t="s">
        <v>49</v>
      </c>
      <c r="C67" s="132"/>
      <c r="D67" s="21"/>
      <c r="E67" s="138"/>
      <c r="F67" s="133"/>
      <c r="G67" s="28">
        <f t="shared" si="52"/>
        <v>0</v>
      </c>
      <c r="H67" s="28">
        <f t="shared" si="53"/>
        <v>0</v>
      </c>
      <c r="I67" s="92" t="str">
        <f t="shared" si="54"/>
        <v/>
      </c>
      <c r="J67" s="134"/>
      <c r="K67" s="134"/>
      <c r="L67" s="3" t="str">
        <f t="shared" si="55"/>
        <v>-</v>
      </c>
      <c r="M67" s="92" t="str">
        <f t="shared" si="56"/>
        <v/>
      </c>
      <c r="N67" s="134" t="s">
        <v>79</v>
      </c>
      <c r="O67" s="134" t="s">
        <v>79</v>
      </c>
      <c r="P67" s="3" t="str">
        <f t="shared" si="57"/>
        <v>-</v>
      </c>
      <c r="Q67" s="43"/>
      <c r="R67" s="3" t="str">
        <f t="shared" si="58"/>
        <v>-</v>
      </c>
      <c r="S67" s="3" t="str">
        <f t="shared" si="59"/>
        <v>-</v>
      </c>
      <c r="T67" s="15" t="str">
        <f t="shared" si="60"/>
        <v>-</v>
      </c>
      <c r="U67" s="18" t="str">
        <f t="shared" si="61"/>
        <v>-</v>
      </c>
      <c r="V67" s="3" t="str">
        <f t="shared" si="62"/>
        <v>-</v>
      </c>
      <c r="W67" s="3" t="str">
        <f t="shared" si="63"/>
        <v>-</v>
      </c>
      <c r="Y67" s="3" t="str">
        <f t="shared" si="64"/>
        <v>-</v>
      </c>
      <c r="Z67" s="15" t="str">
        <f t="shared" si="65"/>
        <v>-</v>
      </c>
      <c r="AA67" s="18" t="str">
        <f t="shared" si="66"/>
        <v>-</v>
      </c>
      <c r="AB67" s="3" t="str">
        <f t="shared" si="67"/>
        <v>-</v>
      </c>
    </row>
    <row r="68" spans="1:28" ht="12.75" customHeight="1" x14ac:dyDescent="0.2">
      <c r="A68" s="26"/>
      <c r="B68" s="46"/>
      <c r="C68" s="132"/>
      <c r="D68" s="21"/>
      <c r="E68" s="138"/>
      <c r="F68" s="133"/>
      <c r="G68" s="28">
        <f t="shared" si="52"/>
        <v>0</v>
      </c>
      <c r="H68" s="28">
        <f t="shared" si="53"/>
        <v>0</v>
      </c>
      <c r="I68" s="92" t="str">
        <f t="shared" si="54"/>
        <v/>
      </c>
      <c r="J68" s="134"/>
      <c r="K68" s="134"/>
      <c r="L68" s="3" t="str">
        <f t="shared" si="55"/>
        <v>-</v>
      </c>
      <c r="M68" s="92" t="str">
        <f t="shared" si="56"/>
        <v/>
      </c>
      <c r="N68" s="134" t="s">
        <v>79</v>
      </c>
      <c r="O68" s="134" t="s">
        <v>79</v>
      </c>
      <c r="P68" s="3" t="str">
        <f t="shared" si="57"/>
        <v>-</v>
      </c>
      <c r="Q68" s="43"/>
      <c r="R68" s="3" t="str">
        <f t="shared" si="58"/>
        <v>-</v>
      </c>
      <c r="S68" s="3" t="str">
        <f t="shared" si="59"/>
        <v>-</v>
      </c>
      <c r="T68" s="15" t="str">
        <f t="shared" si="60"/>
        <v>-</v>
      </c>
      <c r="U68" s="18" t="str">
        <f t="shared" si="61"/>
        <v>-</v>
      </c>
      <c r="V68" s="3" t="str">
        <f t="shared" si="62"/>
        <v>-</v>
      </c>
      <c r="W68" s="3" t="str">
        <f t="shared" si="63"/>
        <v>-</v>
      </c>
      <c r="Y68" s="3" t="str">
        <f t="shared" si="64"/>
        <v>-</v>
      </c>
      <c r="Z68" s="15" t="str">
        <f t="shared" si="65"/>
        <v>-</v>
      </c>
      <c r="AA68" s="18" t="str">
        <f t="shared" si="66"/>
        <v>-</v>
      </c>
      <c r="AB68" s="3" t="str">
        <f t="shared" si="67"/>
        <v>-</v>
      </c>
    </row>
    <row r="69" spans="1:28" s="20" customFormat="1" ht="12.75" customHeight="1" x14ac:dyDescent="0.2">
      <c r="A69" s="24">
        <v>6</v>
      </c>
      <c r="B69" s="47" t="s">
        <v>10</v>
      </c>
      <c r="C69" s="30">
        <f>ROUND(SUM(C61:C68),0)</f>
        <v>0</v>
      </c>
      <c r="D69" s="44"/>
      <c r="E69" s="30">
        <f>ROUND(SUM(E61:E68),0)</f>
        <v>0</v>
      </c>
      <c r="F69" s="48">
        <f>ROUND(SUM(F61:F68),0)</f>
        <v>0</v>
      </c>
      <c r="G69" s="30">
        <f>ROUND(SUM(G61:G68),0)</f>
        <v>0</v>
      </c>
      <c r="H69" s="30">
        <f>SUM(H61:H68)</f>
        <v>0</v>
      </c>
      <c r="I69" s="92"/>
      <c r="J69" s="6"/>
      <c r="K69" s="6"/>
      <c r="L69" s="6"/>
      <c r="M69" s="9"/>
      <c r="N69" s="6"/>
      <c r="O69" s="6"/>
      <c r="P69" s="6"/>
      <c r="R69" s="4">
        <f>ROUND(SUM(R61:R68),0)</f>
        <v>0</v>
      </c>
      <c r="S69" s="4">
        <f t="shared" ref="S69:W69" si="79">ROUND(SUM(S61:S68),0)</f>
        <v>0</v>
      </c>
      <c r="T69" s="16">
        <f t="shared" si="79"/>
        <v>0</v>
      </c>
      <c r="U69" s="19">
        <f t="shared" si="79"/>
        <v>0</v>
      </c>
      <c r="V69" s="4">
        <f t="shared" si="79"/>
        <v>0</v>
      </c>
      <c r="W69" s="4">
        <f t="shared" si="79"/>
        <v>0</v>
      </c>
      <c r="Y69" s="4">
        <f>ROUND(SUM(Y61:Y68),0)</f>
        <v>0</v>
      </c>
      <c r="Z69" s="16">
        <f>ROUND(SUM(Z61:Z68),0)</f>
        <v>0</v>
      </c>
      <c r="AA69" s="19">
        <f>ROUND(SUM(AA61:AA68),0)</f>
        <v>0</v>
      </c>
      <c r="AB69" s="4">
        <f>ROUND(SUM(AB61:AB68),0)</f>
        <v>0</v>
      </c>
    </row>
    <row r="70" spans="1:28" ht="12.75" customHeight="1" x14ac:dyDescent="0.2">
      <c r="B70" s="1"/>
      <c r="I70" s="92"/>
      <c r="J70" s="6"/>
      <c r="K70" s="6"/>
      <c r="L70" s="6"/>
      <c r="M70" s="9"/>
      <c r="N70" s="6"/>
      <c r="O70" s="6"/>
      <c r="P70" s="6"/>
    </row>
    <row r="71" spans="1:28" s="20" customFormat="1" ht="12.75" customHeight="1" x14ac:dyDescent="0.2">
      <c r="A71" s="24">
        <v>7</v>
      </c>
      <c r="B71" s="383" t="s">
        <v>269</v>
      </c>
      <c r="C71" s="384"/>
      <c r="D71" s="384"/>
      <c r="E71" s="384"/>
      <c r="F71" s="384"/>
      <c r="G71" s="384"/>
      <c r="H71" s="385"/>
      <c r="I71" s="92"/>
      <c r="J71" s="6"/>
      <c r="K71" s="6"/>
      <c r="L71" s="6"/>
      <c r="M71" s="9"/>
      <c r="N71" s="6"/>
      <c r="O71" s="6"/>
      <c r="P71" s="6"/>
      <c r="R71" s="2" t="s">
        <v>60</v>
      </c>
      <c r="S71" s="2" t="s">
        <v>61</v>
      </c>
      <c r="T71" s="14" t="s">
        <v>62</v>
      </c>
      <c r="U71" s="17" t="s">
        <v>60</v>
      </c>
      <c r="V71" s="2" t="s">
        <v>61</v>
      </c>
      <c r="W71" s="2" t="s">
        <v>62</v>
      </c>
      <c r="Y71" s="2" t="s">
        <v>79</v>
      </c>
      <c r="Z71" s="14" t="s">
        <v>171</v>
      </c>
      <c r="AA71" s="17" t="s">
        <v>79</v>
      </c>
      <c r="AB71" s="2" t="s">
        <v>171</v>
      </c>
    </row>
    <row r="72" spans="1:28" ht="12.75" customHeight="1" x14ac:dyDescent="0.2">
      <c r="A72" s="26" t="s">
        <v>134</v>
      </c>
      <c r="B72" s="169" t="s">
        <v>11</v>
      </c>
      <c r="C72" s="132"/>
      <c r="D72" s="21"/>
      <c r="E72" s="138"/>
      <c r="F72" s="133"/>
      <c r="G72" s="28">
        <f t="shared" ref="G72:G80" si="80">E72+F72</f>
        <v>0</v>
      </c>
      <c r="H72" s="28">
        <f t="shared" ref="H72:H80" si="81">C72-G72</f>
        <v>0</v>
      </c>
      <c r="I72" s="92" t="str">
        <f t="shared" ref="I72:I80" si="82">IF(AND($C72="",$E72="",$F72=""),"",IF(AND(OR($C72&lt;&gt;"",$G72&lt;&gt;""),OR(J72="",K72="")),"Select values! -&gt;",""))</f>
        <v/>
      </c>
      <c r="J72" s="134"/>
      <c r="K72" s="134"/>
      <c r="L72" s="3" t="str">
        <f t="shared" ref="L72:L80" si="83">IF(J72=K72,"-", "Allocation change")</f>
        <v>-</v>
      </c>
      <c r="M72" s="92" t="str">
        <f t="shared" ref="M72:M80" si="84">IF(AND($C72="",$E72="",$F72=""),"",IF(AND(OR($C72&lt;&gt;"",$G72&lt;&gt;""),OR(N72="",O72="")),"Select values! -&gt;",""))</f>
        <v/>
      </c>
      <c r="N72" s="134" t="s">
        <v>79</v>
      </c>
      <c r="O72" s="134" t="s">
        <v>79</v>
      </c>
      <c r="P72" s="3" t="str">
        <f t="shared" ref="P72:P80" si="85">IF(N72=O72,"-","Origin change")</f>
        <v>-</v>
      </c>
      <c r="Q72" s="43"/>
      <c r="R72" s="3" t="str">
        <f t="shared" ref="R72:R80" si="86">IF(J72="Internal",C72,"-")</f>
        <v>-</v>
      </c>
      <c r="S72" s="3" t="str">
        <f t="shared" ref="S72:S80" si="87">IF(J72="Related",C72,"-")</f>
        <v>-</v>
      </c>
      <c r="T72" s="15" t="str">
        <f t="shared" ref="T72:T80" si="88">IF(J72="External",C72,"-")</f>
        <v>-</v>
      </c>
      <c r="U72" s="18" t="str">
        <f t="shared" ref="U72:U80" si="89">IF(K72="Internal",G72,"-")</f>
        <v>-</v>
      </c>
      <c r="V72" s="3" t="str">
        <f t="shared" ref="V72:V80" si="90">IF(K72="Related",G72,"-")</f>
        <v>-</v>
      </c>
      <c r="W72" s="3" t="str">
        <f t="shared" ref="W72:W80" si="91">IF(K72="External",G72,"-")</f>
        <v>-</v>
      </c>
      <c r="Y72" s="3" t="str">
        <f t="shared" ref="Y72:Y80" si="92">IF($N72="Canadian",IF($C72="","-",$C72),"-")</f>
        <v>-</v>
      </c>
      <c r="Z72" s="15" t="str">
        <f t="shared" ref="Z72:Z80" si="93">IF($N72="Non-Canadian",IF($C72="","-",$C72),"-")</f>
        <v>-</v>
      </c>
      <c r="AA72" s="18" t="str">
        <f t="shared" ref="AA72:AA80" si="94">IF($O72="Canadian",IF($G72=0,"-",$G72),"-")</f>
        <v>-</v>
      </c>
      <c r="AB72" s="3" t="str">
        <f t="shared" ref="AB72:AB80" si="95">IF($O72="Non-Canadian",IF($G72=0,"-",$G72),"-")</f>
        <v>-</v>
      </c>
    </row>
    <row r="73" spans="1:28" ht="12.75" customHeight="1" x14ac:dyDescent="0.2">
      <c r="A73" s="26" t="s">
        <v>135</v>
      </c>
      <c r="B73" s="46" t="s">
        <v>12</v>
      </c>
      <c r="C73" s="132"/>
      <c r="D73" s="21"/>
      <c r="E73" s="138"/>
      <c r="F73" s="133"/>
      <c r="G73" s="28">
        <f t="shared" si="80"/>
        <v>0</v>
      </c>
      <c r="H73" s="28">
        <f t="shared" si="81"/>
        <v>0</v>
      </c>
      <c r="I73" s="92" t="str">
        <f t="shared" si="82"/>
        <v/>
      </c>
      <c r="J73" s="134"/>
      <c r="K73" s="134"/>
      <c r="L73" s="3" t="str">
        <f t="shared" si="83"/>
        <v>-</v>
      </c>
      <c r="M73" s="92" t="str">
        <f t="shared" si="84"/>
        <v/>
      </c>
      <c r="N73" s="134" t="s">
        <v>79</v>
      </c>
      <c r="O73" s="134" t="s">
        <v>79</v>
      </c>
      <c r="P73" s="3" t="str">
        <f t="shared" si="85"/>
        <v>-</v>
      </c>
      <c r="Q73" s="43"/>
      <c r="R73" s="3" t="str">
        <f t="shared" si="86"/>
        <v>-</v>
      </c>
      <c r="S73" s="3" t="str">
        <f t="shared" si="87"/>
        <v>-</v>
      </c>
      <c r="T73" s="15" t="str">
        <f t="shared" si="88"/>
        <v>-</v>
      </c>
      <c r="U73" s="18" t="str">
        <f t="shared" si="89"/>
        <v>-</v>
      </c>
      <c r="V73" s="3" t="str">
        <f t="shared" si="90"/>
        <v>-</v>
      </c>
      <c r="W73" s="3" t="str">
        <f t="shared" si="91"/>
        <v>-</v>
      </c>
      <c r="Y73" s="3" t="str">
        <f t="shared" si="92"/>
        <v>-</v>
      </c>
      <c r="Z73" s="15" t="str">
        <f t="shared" si="93"/>
        <v>-</v>
      </c>
      <c r="AA73" s="18" t="str">
        <f t="shared" si="94"/>
        <v>-</v>
      </c>
      <c r="AB73" s="3" t="str">
        <f t="shared" si="95"/>
        <v>-</v>
      </c>
    </row>
    <row r="74" spans="1:28" ht="12.75" customHeight="1" x14ac:dyDescent="0.2">
      <c r="A74" s="26" t="s">
        <v>136</v>
      </c>
      <c r="B74" s="46" t="s">
        <v>13</v>
      </c>
      <c r="C74" s="132"/>
      <c r="D74" s="21"/>
      <c r="E74" s="138"/>
      <c r="F74" s="133"/>
      <c r="G74" s="28">
        <f t="shared" si="80"/>
        <v>0</v>
      </c>
      <c r="H74" s="28">
        <f t="shared" si="81"/>
        <v>0</v>
      </c>
      <c r="I74" s="92" t="str">
        <f t="shared" si="82"/>
        <v/>
      </c>
      <c r="J74" s="134"/>
      <c r="K74" s="134"/>
      <c r="L74" s="3" t="str">
        <f t="shared" si="83"/>
        <v>-</v>
      </c>
      <c r="M74" s="92" t="str">
        <f t="shared" si="84"/>
        <v/>
      </c>
      <c r="N74" s="134" t="s">
        <v>79</v>
      </c>
      <c r="O74" s="134" t="s">
        <v>79</v>
      </c>
      <c r="P74" s="3" t="str">
        <f t="shared" si="85"/>
        <v>-</v>
      </c>
      <c r="Q74" s="43"/>
      <c r="R74" s="3" t="str">
        <f t="shared" si="86"/>
        <v>-</v>
      </c>
      <c r="S74" s="3" t="str">
        <f t="shared" si="87"/>
        <v>-</v>
      </c>
      <c r="T74" s="15" t="str">
        <f t="shared" si="88"/>
        <v>-</v>
      </c>
      <c r="U74" s="18" t="str">
        <f t="shared" si="89"/>
        <v>-</v>
      </c>
      <c r="V74" s="3" t="str">
        <f t="shared" si="90"/>
        <v>-</v>
      </c>
      <c r="W74" s="3" t="str">
        <f t="shared" si="91"/>
        <v>-</v>
      </c>
      <c r="Y74" s="3" t="str">
        <f t="shared" si="92"/>
        <v>-</v>
      </c>
      <c r="Z74" s="15" t="str">
        <f t="shared" si="93"/>
        <v>-</v>
      </c>
      <c r="AA74" s="18" t="str">
        <f t="shared" si="94"/>
        <v>-</v>
      </c>
      <c r="AB74" s="3" t="str">
        <f t="shared" si="95"/>
        <v>-</v>
      </c>
    </row>
    <row r="75" spans="1:28" ht="12.75" customHeight="1" x14ac:dyDescent="0.2">
      <c r="A75" s="26" t="s">
        <v>137</v>
      </c>
      <c r="B75" s="46" t="s">
        <v>178</v>
      </c>
      <c r="C75" s="132"/>
      <c r="D75" s="21"/>
      <c r="E75" s="138"/>
      <c r="F75" s="133"/>
      <c r="G75" s="28">
        <f t="shared" si="80"/>
        <v>0</v>
      </c>
      <c r="H75" s="28">
        <f t="shared" si="81"/>
        <v>0</v>
      </c>
      <c r="I75" s="92" t="str">
        <f t="shared" si="82"/>
        <v/>
      </c>
      <c r="J75" s="134"/>
      <c r="K75" s="134"/>
      <c r="L75" s="3" t="str">
        <f t="shared" si="83"/>
        <v>-</v>
      </c>
      <c r="M75" s="92" t="str">
        <f t="shared" si="84"/>
        <v/>
      </c>
      <c r="N75" s="134" t="s">
        <v>79</v>
      </c>
      <c r="O75" s="134" t="s">
        <v>79</v>
      </c>
      <c r="P75" s="3" t="str">
        <f t="shared" si="85"/>
        <v>-</v>
      </c>
      <c r="Q75" s="43"/>
      <c r="R75" s="3" t="str">
        <f t="shared" si="86"/>
        <v>-</v>
      </c>
      <c r="S75" s="3" t="str">
        <f t="shared" si="87"/>
        <v>-</v>
      </c>
      <c r="T75" s="15" t="str">
        <f t="shared" si="88"/>
        <v>-</v>
      </c>
      <c r="U75" s="18" t="str">
        <f t="shared" si="89"/>
        <v>-</v>
      </c>
      <c r="V75" s="3" t="str">
        <f t="shared" si="90"/>
        <v>-</v>
      </c>
      <c r="W75" s="3" t="str">
        <f t="shared" si="91"/>
        <v>-</v>
      </c>
      <c r="Y75" s="3" t="str">
        <f t="shared" si="92"/>
        <v>-</v>
      </c>
      <c r="Z75" s="15" t="str">
        <f t="shared" si="93"/>
        <v>-</v>
      </c>
      <c r="AA75" s="18" t="str">
        <f t="shared" si="94"/>
        <v>-</v>
      </c>
      <c r="AB75" s="3" t="str">
        <f t="shared" si="95"/>
        <v>-</v>
      </c>
    </row>
    <row r="76" spans="1:28" ht="12.75" customHeight="1" x14ac:dyDescent="0.2">
      <c r="A76" s="26" t="s">
        <v>138</v>
      </c>
      <c r="B76" s="46" t="s">
        <v>46</v>
      </c>
      <c r="C76" s="132"/>
      <c r="D76" s="21"/>
      <c r="E76" s="138"/>
      <c r="F76" s="133"/>
      <c r="G76" s="28">
        <f t="shared" si="80"/>
        <v>0</v>
      </c>
      <c r="H76" s="28">
        <f t="shared" si="81"/>
        <v>0</v>
      </c>
      <c r="I76" s="92" t="str">
        <f t="shared" si="82"/>
        <v/>
      </c>
      <c r="J76" s="134"/>
      <c r="K76" s="134"/>
      <c r="L76" s="3" t="str">
        <f t="shared" si="83"/>
        <v>-</v>
      </c>
      <c r="M76" s="92" t="str">
        <f t="shared" si="84"/>
        <v/>
      </c>
      <c r="N76" s="134" t="s">
        <v>79</v>
      </c>
      <c r="O76" s="134" t="s">
        <v>79</v>
      </c>
      <c r="P76" s="3" t="str">
        <f t="shared" si="85"/>
        <v>-</v>
      </c>
      <c r="Q76" s="43"/>
      <c r="R76" s="3" t="str">
        <f t="shared" si="86"/>
        <v>-</v>
      </c>
      <c r="S76" s="3" t="str">
        <f t="shared" si="87"/>
        <v>-</v>
      </c>
      <c r="T76" s="15" t="str">
        <f t="shared" si="88"/>
        <v>-</v>
      </c>
      <c r="U76" s="18" t="str">
        <f t="shared" si="89"/>
        <v>-</v>
      </c>
      <c r="V76" s="3" t="str">
        <f t="shared" si="90"/>
        <v>-</v>
      </c>
      <c r="W76" s="3" t="str">
        <f t="shared" si="91"/>
        <v>-</v>
      </c>
      <c r="Y76" s="3" t="str">
        <f t="shared" si="92"/>
        <v>-</v>
      </c>
      <c r="Z76" s="15" t="str">
        <f t="shared" si="93"/>
        <v>-</v>
      </c>
      <c r="AA76" s="18" t="str">
        <f t="shared" si="94"/>
        <v>-</v>
      </c>
      <c r="AB76" s="3" t="str">
        <f t="shared" si="95"/>
        <v>-</v>
      </c>
    </row>
    <row r="77" spans="1:28" ht="12.75" customHeight="1" x14ac:dyDescent="0.2">
      <c r="A77" s="26" t="s">
        <v>139</v>
      </c>
      <c r="B77" s="46" t="s">
        <v>337</v>
      </c>
      <c r="C77" s="132"/>
      <c r="D77" s="21"/>
      <c r="E77" s="138"/>
      <c r="F77" s="133"/>
      <c r="G77" s="28">
        <f t="shared" si="80"/>
        <v>0</v>
      </c>
      <c r="H77" s="28">
        <f t="shared" si="81"/>
        <v>0</v>
      </c>
      <c r="I77" s="92" t="str">
        <f t="shared" si="82"/>
        <v/>
      </c>
      <c r="J77" s="134"/>
      <c r="K77" s="134"/>
      <c r="L77" s="3" t="str">
        <f t="shared" si="83"/>
        <v>-</v>
      </c>
      <c r="M77" s="92" t="str">
        <f t="shared" si="84"/>
        <v/>
      </c>
      <c r="N77" s="134" t="s">
        <v>79</v>
      </c>
      <c r="O77" s="134" t="s">
        <v>79</v>
      </c>
      <c r="P77" s="3" t="str">
        <f t="shared" si="85"/>
        <v>-</v>
      </c>
      <c r="Q77" s="43"/>
      <c r="R77" s="3" t="str">
        <f t="shared" si="86"/>
        <v>-</v>
      </c>
      <c r="S77" s="3" t="str">
        <f t="shared" si="87"/>
        <v>-</v>
      </c>
      <c r="T77" s="15" t="str">
        <f t="shared" si="88"/>
        <v>-</v>
      </c>
      <c r="U77" s="18" t="str">
        <f t="shared" si="89"/>
        <v>-</v>
      </c>
      <c r="V77" s="3" t="str">
        <f t="shared" si="90"/>
        <v>-</v>
      </c>
      <c r="W77" s="3" t="str">
        <f t="shared" si="91"/>
        <v>-</v>
      </c>
      <c r="Y77" s="3" t="str">
        <f t="shared" si="92"/>
        <v>-</v>
      </c>
      <c r="Z77" s="15" t="str">
        <f t="shared" si="93"/>
        <v>-</v>
      </c>
      <c r="AA77" s="18" t="str">
        <f t="shared" si="94"/>
        <v>-</v>
      </c>
      <c r="AB77" s="3" t="str">
        <f t="shared" si="95"/>
        <v>-</v>
      </c>
    </row>
    <row r="78" spans="1:28" ht="12.75" customHeight="1" x14ac:dyDescent="0.2">
      <c r="A78" s="26" t="s">
        <v>140</v>
      </c>
      <c r="B78" s="46" t="s">
        <v>14</v>
      </c>
      <c r="C78" s="132"/>
      <c r="D78" s="21"/>
      <c r="E78" s="138"/>
      <c r="F78" s="133"/>
      <c r="G78" s="28">
        <f t="shared" si="80"/>
        <v>0</v>
      </c>
      <c r="H78" s="28">
        <f t="shared" si="81"/>
        <v>0</v>
      </c>
      <c r="I78" s="92" t="str">
        <f t="shared" si="82"/>
        <v/>
      </c>
      <c r="J78" s="134"/>
      <c r="K78" s="134"/>
      <c r="L78" s="3" t="str">
        <f t="shared" si="83"/>
        <v>-</v>
      </c>
      <c r="M78" s="92" t="str">
        <f t="shared" si="84"/>
        <v/>
      </c>
      <c r="N78" s="134" t="s">
        <v>79</v>
      </c>
      <c r="O78" s="134" t="s">
        <v>79</v>
      </c>
      <c r="P78" s="3" t="str">
        <f t="shared" si="85"/>
        <v>-</v>
      </c>
      <c r="Q78" s="43"/>
      <c r="R78" s="3" t="str">
        <f t="shared" si="86"/>
        <v>-</v>
      </c>
      <c r="S78" s="3" t="str">
        <f t="shared" si="87"/>
        <v>-</v>
      </c>
      <c r="T78" s="15" t="str">
        <f t="shared" si="88"/>
        <v>-</v>
      </c>
      <c r="U78" s="18" t="str">
        <f t="shared" si="89"/>
        <v>-</v>
      </c>
      <c r="V78" s="3" t="str">
        <f t="shared" si="90"/>
        <v>-</v>
      </c>
      <c r="W78" s="3" t="str">
        <f t="shared" si="91"/>
        <v>-</v>
      </c>
      <c r="Y78" s="3" t="str">
        <f t="shared" si="92"/>
        <v>-</v>
      </c>
      <c r="Z78" s="15" t="str">
        <f t="shared" si="93"/>
        <v>-</v>
      </c>
      <c r="AA78" s="18" t="str">
        <f t="shared" si="94"/>
        <v>-</v>
      </c>
      <c r="AB78" s="3" t="str">
        <f t="shared" si="95"/>
        <v>-</v>
      </c>
    </row>
    <row r="79" spans="1:28" ht="12.75" customHeight="1" x14ac:dyDescent="0.2">
      <c r="A79" s="26" t="s">
        <v>141</v>
      </c>
      <c r="B79" s="46" t="s">
        <v>48</v>
      </c>
      <c r="C79" s="132"/>
      <c r="D79" s="21"/>
      <c r="E79" s="138"/>
      <c r="F79" s="133"/>
      <c r="G79" s="28">
        <f t="shared" si="80"/>
        <v>0</v>
      </c>
      <c r="H79" s="28">
        <f t="shared" si="81"/>
        <v>0</v>
      </c>
      <c r="I79" s="92" t="str">
        <f t="shared" si="82"/>
        <v/>
      </c>
      <c r="J79" s="134"/>
      <c r="K79" s="134"/>
      <c r="L79" s="3" t="str">
        <f t="shared" si="83"/>
        <v>-</v>
      </c>
      <c r="M79" s="92" t="str">
        <f t="shared" si="84"/>
        <v/>
      </c>
      <c r="N79" s="134" t="s">
        <v>79</v>
      </c>
      <c r="O79" s="134" t="s">
        <v>79</v>
      </c>
      <c r="P79" s="3" t="str">
        <f t="shared" si="85"/>
        <v>-</v>
      </c>
      <c r="Q79" s="43"/>
      <c r="R79" s="3" t="str">
        <f t="shared" si="86"/>
        <v>-</v>
      </c>
      <c r="S79" s="3" t="str">
        <f t="shared" si="87"/>
        <v>-</v>
      </c>
      <c r="T79" s="15" t="str">
        <f t="shared" si="88"/>
        <v>-</v>
      </c>
      <c r="U79" s="18" t="str">
        <f t="shared" si="89"/>
        <v>-</v>
      </c>
      <c r="V79" s="3" t="str">
        <f t="shared" si="90"/>
        <v>-</v>
      </c>
      <c r="W79" s="3" t="str">
        <f t="shared" si="91"/>
        <v>-</v>
      </c>
      <c r="Y79" s="3" t="str">
        <f t="shared" si="92"/>
        <v>-</v>
      </c>
      <c r="Z79" s="15" t="str">
        <f t="shared" si="93"/>
        <v>-</v>
      </c>
      <c r="AA79" s="18" t="str">
        <f t="shared" si="94"/>
        <v>-</v>
      </c>
      <c r="AB79" s="3" t="str">
        <f t="shared" si="95"/>
        <v>-</v>
      </c>
    </row>
    <row r="80" spans="1:28" ht="12.75" customHeight="1" x14ac:dyDescent="0.2">
      <c r="A80" s="26"/>
      <c r="B80" s="46"/>
      <c r="C80" s="132"/>
      <c r="D80" s="21"/>
      <c r="E80" s="138"/>
      <c r="F80" s="133"/>
      <c r="G80" s="28">
        <f t="shared" si="80"/>
        <v>0</v>
      </c>
      <c r="H80" s="28">
        <f t="shared" si="81"/>
        <v>0</v>
      </c>
      <c r="I80" s="92" t="str">
        <f t="shared" si="82"/>
        <v/>
      </c>
      <c r="J80" s="134"/>
      <c r="K80" s="134"/>
      <c r="L80" s="3" t="str">
        <f t="shared" si="83"/>
        <v>-</v>
      </c>
      <c r="M80" s="92" t="str">
        <f t="shared" si="84"/>
        <v/>
      </c>
      <c r="N80" s="134" t="s">
        <v>79</v>
      </c>
      <c r="O80" s="134" t="s">
        <v>79</v>
      </c>
      <c r="P80" s="3" t="str">
        <f t="shared" si="85"/>
        <v>-</v>
      </c>
      <c r="Q80" s="43"/>
      <c r="R80" s="3" t="str">
        <f t="shared" si="86"/>
        <v>-</v>
      </c>
      <c r="S80" s="3" t="str">
        <f t="shared" si="87"/>
        <v>-</v>
      </c>
      <c r="T80" s="15" t="str">
        <f t="shared" si="88"/>
        <v>-</v>
      </c>
      <c r="U80" s="18" t="str">
        <f t="shared" si="89"/>
        <v>-</v>
      </c>
      <c r="V80" s="3" t="str">
        <f t="shared" si="90"/>
        <v>-</v>
      </c>
      <c r="W80" s="3" t="str">
        <f t="shared" si="91"/>
        <v>-</v>
      </c>
      <c r="Y80" s="3" t="str">
        <f t="shared" si="92"/>
        <v>-</v>
      </c>
      <c r="Z80" s="15" t="str">
        <f t="shared" si="93"/>
        <v>-</v>
      </c>
      <c r="AA80" s="18" t="str">
        <f t="shared" si="94"/>
        <v>-</v>
      </c>
      <c r="AB80" s="3" t="str">
        <f t="shared" si="95"/>
        <v>-</v>
      </c>
    </row>
    <row r="81" spans="1:28" s="20" customFormat="1" ht="12.75" customHeight="1" x14ac:dyDescent="0.2">
      <c r="A81" s="24">
        <v>7</v>
      </c>
      <c r="B81" s="47" t="s">
        <v>268</v>
      </c>
      <c r="C81" s="30">
        <f>ROUND(SUM(C72:C80),0)</f>
        <v>0</v>
      </c>
      <c r="D81" s="44"/>
      <c r="E81" s="30">
        <f>ROUND(SUM(E72:E80),0)</f>
        <v>0</v>
      </c>
      <c r="F81" s="48">
        <f>ROUND(SUM(F72:F80),0)</f>
        <v>0</v>
      </c>
      <c r="G81" s="30">
        <f>ROUND(SUM(G72:G80),0)</f>
        <v>0</v>
      </c>
      <c r="H81" s="30">
        <f>SUM(H72:H80)</f>
        <v>0</v>
      </c>
      <c r="I81" s="92"/>
      <c r="J81" s="6"/>
      <c r="K81" s="6"/>
      <c r="L81" s="6"/>
      <c r="M81" s="9"/>
      <c r="N81" s="6"/>
      <c r="O81" s="6"/>
      <c r="P81" s="6"/>
      <c r="R81" s="4">
        <f>ROUND(SUM(R72:R80),0)</f>
        <v>0</v>
      </c>
      <c r="S81" s="4">
        <f t="shared" ref="S81:W81" si="96">ROUND(SUM(S72:S80),0)</f>
        <v>0</v>
      </c>
      <c r="T81" s="16">
        <f t="shared" si="96"/>
        <v>0</v>
      </c>
      <c r="U81" s="19">
        <f t="shared" si="96"/>
        <v>0</v>
      </c>
      <c r="V81" s="4">
        <f t="shared" si="96"/>
        <v>0</v>
      </c>
      <c r="W81" s="4">
        <f t="shared" si="96"/>
        <v>0</v>
      </c>
      <c r="Y81" s="4">
        <f>ROUND(SUM(Y72:Y80),0)</f>
        <v>0</v>
      </c>
      <c r="Z81" s="16">
        <f>ROUND(SUM(Z72:Z80),0)</f>
        <v>0</v>
      </c>
      <c r="AA81" s="19">
        <f>ROUND(SUM(AA72:AA80),0)</f>
        <v>0</v>
      </c>
      <c r="AB81" s="4">
        <f>ROUND(SUM(AB72:AB80),0)</f>
        <v>0</v>
      </c>
    </row>
    <row r="82" spans="1:28" ht="12.75" customHeight="1" x14ac:dyDescent="0.2">
      <c r="B82" s="1"/>
      <c r="C82" s="21"/>
      <c r="D82" s="21"/>
      <c r="E82" s="21"/>
      <c r="F82" s="31"/>
      <c r="G82" s="22"/>
      <c r="H82" s="22"/>
      <c r="I82" s="92"/>
      <c r="J82" s="6"/>
      <c r="K82" s="6"/>
      <c r="L82" s="6"/>
      <c r="M82" s="9"/>
      <c r="N82" s="6"/>
      <c r="O82" s="6"/>
      <c r="P82" s="6"/>
    </row>
    <row r="83" spans="1:28" s="20" customFormat="1" ht="12.75" customHeight="1" x14ac:dyDescent="0.2">
      <c r="A83" s="24">
        <v>8</v>
      </c>
      <c r="B83" s="383" t="s">
        <v>15</v>
      </c>
      <c r="C83" s="384"/>
      <c r="D83" s="384"/>
      <c r="E83" s="384"/>
      <c r="F83" s="384"/>
      <c r="G83" s="384"/>
      <c r="H83" s="385"/>
      <c r="I83" s="92"/>
      <c r="J83" s="6"/>
      <c r="K83" s="6"/>
      <c r="L83" s="6"/>
      <c r="M83" s="9"/>
      <c r="N83" s="6"/>
      <c r="O83" s="6"/>
      <c r="P83" s="6"/>
      <c r="R83" s="2" t="s">
        <v>60</v>
      </c>
      <c r="S83" s="2" t="s">
        <v>61</v>
      </c>
      <c r="T83" s="14" t="s">
        <v>62</v>
      </c>
      <c r="U83" s="17" t="s">
        <v>60</v>
      </c>
      <c r="V83" s="2" t="s">
        <v>61</v>
      </c>
      <c r="W83" s="2" t="s">
        <v>62</v>
      </c>
      <c r="Y83" s="2" t="s">
        <v>79</v>
      </c>
      <c r="Z83" s="14" t="s">
        <v>171</v>
      </c>
      <c r="AA83" s="17" t="s">
        <v>79</v>
      </c>
      <c r="AB83" s="2" t="s">
        <v>171</v>
      </c>
    </row>
    <row r="84" spans="1:28" ht="12.75" customHeight="1" x14ac:dyDescent="0.2">
      <c r="A84" s="26" t="s">
        <v>142</v>
      </c>
      <c r="B84" s="46" t="s">
        <v>277</v>
      </c>
      <c r="C84" s="132"/>
      <c r="D84" s="21"/>
      <c r="E84" s="138"/>
      <c r="F84" s="133"/>
      <c r="G84" s="28">
        <f t="shared" ref="G84:G93" si="97">E84+F84</f>
        <v>0</v>
      </c>
      <c r="H84" s="28">
        <f>C84-G84</f>
        <v>0</v>
      </c>
      <c r="I84" s="92" t="str">
        <f>IF(AND($C84="",$E84="",$F84=""),"",IF(AND(OR($C84&lt;&gt;"",$G84&lt;&gt;""),OR(J84="",K84="")),"Select values! -&gt;",""))</f>
        <v/>
      </c>
      <c r="J84" s="134"/>
      <c r="K84" s="134"/>
      <c r="L84" s="3" t="str">
        <f t="shared" ref="L84:L87" si="98">IF(J84=K84,"-", "Allocation change")</f>
        <v>-</v>
      </c>
      <c r="M84" s="92" t="str">
        <f t="shared" ref="M84:M87" si="99">IF(AND($C84="",$E84="",$F84=""),"",IF(AND(OR($C84&lt;&gt;"",$G84&lt;&gt;""),OR(N84="",O84="")),"Select values! -&gt;",""))</f>
        <v/>
      </c>
      <c r="N84" s="134" t="s">
        <v>79</v>
      </c>
      <c r="O84" s="134" t="s">
        <v>79</v>
      </c>
      <c r="P84" s="3" t="str">
        <f t="shared" ref="P84:P87" si="100">IF(N84=O84,"-","Origin change")</f>
        <v>-</v>
      </c>
      <c r="Q84" s="43"/>
      <c r="R84" s="3" t="str">
        <f>IF(J84="Internal",C84,"-")</f>
        <v>-</v>
      </c>
      <c r="S84" s="3" t="str">
        <f>IF(J84="Related",C84,"-")</f>
        <v>-</v>
      </c>
      <c r="T84" s="15" t="str">
        <f>IF(J84="External",C84,"-")</f>
        <v>-</v>
      </c>
      <c r="U84" s="18" t="str">
        <f>IF(K84="Internal",G84,"-")</f>
        <v>-</v>
      </c>
      <c r="V84" s="3" t="str">
        <f>IF(K84="Related",G84,"-")</f>
        <v>-</v>
      </c>
      <c r="W84" s="3" t="str">
        <f>IF(K84="External",G84,"-")</f>
        <v>-</v>
      </c>
      <c r="Y84" s="3" t="str">
        <f>IF($N84="Canadian",IF($C84="","-",$C84),"-")</f>
        <v>-</v>
      </c>
      <c r="Z84" s="15" t="str">
        <f>IF($N84="Non-Canadian",IF($C84="","-",$C84),"-")</f>
        <v>-</v>
      </c>
      <c r="AA84" s="18" t="str">
        <f>IF($O84="Canadian",IF($G84=0,"-",$G84),"-")</f>
        <v>-</v>
      </c>
      <c r="AB84" s="3" t="str">
        <f>IF($O84="Non-Canadian",IF($G84=0,"-",$G84),"-")</f>
        <v>-</v>
      </c>
    </row>
    <row r="85" spans="1:28" ht="12.75" customHeight="1" x14ac:dyDescent="0.2">
      <c r="A85" s="26" t="s">
        <v>143</v>
      </c>
      <c r="B85" s="46" t="s">
        <v>16</v>
      </c>
      <c r="C85" s="132"/>
      <c r="D85" s="21"/>
      <c r="E85" s="138"/>
      <c r="F85" s="133"/>
      <c r="G85" s="28">
        <f t="shared" si="97"/>
        <v>0</v>
      </c>
      <c r="H85" s="28">
        <f>C85-G85</f>
        <v>0</v>
      </c>
      <c r="I85" s="92" t="str">
        <f>IF(AND($C85="",$E85="",$F85=""),"",IF(AND(OR($C85&lt;&gt;"",$G85&lt;&gt;""),OR(J85="",K85="")),"Select values! -&gt;",""))</f>
        <v/>
      </c>
      <c r="J85" s="134"/>
      <c r="K85" s="134"/>
      <c r="L85" s="3" t="str">
        <f t="shared" si="98"/>
        <v>-</v>
      </c>
      <c r="M85" s="92" t="str">
        <f t="shared" si="99"/>
        <v/>
      </c>
      <c r="N85" s="134" t="s">
        <v>79</v>
      </c>
      <c r="O85" s="134" t="s">
        <v>79</v>
      </c>
      <c r="P85" s="3" t="str">
        <f t="shared" si="100"/>
        <v>-</v>
      </c>
      <c r="Q85" s="43"/>
      <c r="R85" s="3" t="str">
        <f>IF(J85="Internal",C85,"-")</f>
        <v>-</v>
      </c>
      <c r="S85" s="3" t="str">
        <f>IF(J85="Related",C85,"-")</f>
        <v>-</v>
      </c>
      <c r="T85" s="15" t="str">
        <f>IF(J85="External",C85,"-")</f>
        <v>-</v>
      </c>
      <c r="U85" s="18" t="str">
        <f>IF(K85="Internal",G85,"-")</f>
        <v>-</v>
      </c>
      <c r="V85" s="3" t="str">
        <f>IF(K85="Related",G85,"-")</f>
        <v>-</v>
      </c>
      <c r="W85" s="3" t="str">
        <f>IF(K85="External",G85,"-")</f>
        <v>-</v>
      </c>
      <c r="Y85" s="3" t="str">
        <f>IF($N85="Canadian",IF($C85="","-",$C85),"-")</f>
        <v>-</v>
      </c>
      <c r="Z85" s="15" t="str">
        <f>IF($N85="Non-Canadian",IF($C85="","-",$C85),"-")</f>
        <v>-</v>
      </c>
      <c r="AA85" s="18" t="str">
        <f>IF($O85="Canadian",IF($G85=0,"-",$G85),"-")</f>
        <v>-</v>
      </c>
      <c r="AB85" s="3" t="str">
        <f>IF($O85="Non-Canadian",IF($G85=0,"-",$G85),"-")</f>
        <v>-</v>
      </c>
    </row>
    <row r="86" spans="1:28" ht="12.75" customHeight="1" x14ac:dyDescent="0.2">
      <c r="A86" s="26" t="s">
        <v>144</v>
      </c>
      <c r="B86" s="46" t="s">
        <v>48</v>
      </c>
      <c r="C86" s="132"/>
      <c r="D86" s="21"/>
      <c r="E86" s="138"/>
      <c r="F86" s="133"/>
      <c r="G86" s="28">
        <f t="shared" si="97"/>
        <v>0</v>
      </c>
      <c r="H86" s="28">
        <f>C86-G86</f>
        <v>0</v>
      </c>
      <c r="I86" s="92" t="str">
        <f>IF(AND($C86="",$E86="",$F86=""),"",IF(AND(OR($C86&lt;&gt;"",$G86&lt;&gt;""),OR(J86="",K86="")),"Select values! -&gt;",""))</f>
        <v/>
      </c>
      <c r="J86" s="134"/>
      <c r="K86" s="134"/>
      <c r="L86" s="3" t="str">
        <f t="shared" si="98"/>
        <v>-</v>
      </c>
      <c r="M86" s="92" t="str">
        <f t="shared" si="99"/>
        <v/>
      </c>
      <c r="N86" s="134" t="s">
        <v>79</v>
      </c>
      <c r="O86" s="134" t="s">
        <v>79</v>
      </c>
      <c r="P86" s="3" t="str">
        <f t="shared" si="100"/>
        <v>-</v>
      </c>
      <c r="Q86" s="43"/>
      <c r="R86" s="3" t="str">
        <f>IF(J86="Internal",C86,"-")</f>
        <v>-</v>
      </c>
      <c r="S86" s="3" t="str">
        <f>IF(J86="Related",C86,"-")</f>
        <v>-</v>
      </c>
      <c r="T86" s="15" t="str">
        <f>IF(J86="External",C86,"-")</f>
        <v>-</v>
      </c>
      <c r="U86" s="18" t="str">
        <f>IF(K86="Internal",G86,"-")</f>
        <v>-</v>
      </c>
      <c r="V86" s="3" t="str">
        <f>IF(K86="Related",G86,"-")</f>
        <v>-</v>
      </c>
      <c r="W86" s="3" t="str">
        <f>IF(K86="External",G86,"-")</f>
        <v>-</v>
      </c>
      <c r="Y86" s="3" t="str">
        <f>IF($N86="Canadian",IF($C86="","-",$C86),"-")</f>
        <v>-</v>
      </c>
      <c r="Z86" s="15" t="str">
        <f>IF($N86="Non-Canadian",IF($C86="","-",$C86),"-")</f>
        <v>-</v>
      </c>
      <c r="AA86" s="18" t="str">
        <f>IF($O86="Canadian",IF($G86=0,"-",$G86),"-")</f>
        <v>-</v>
      </c>
      <c r="AB86" s="3" t="str">
        <f>IF($O86="Non-Canadian",IF($G86=0,"-",$G86),"-")</f>
        <v>-</v>
      </c>
    </row>
    <row r="87" spans="1:28" ht="12.75" customHeight="1" x14ac:dyDescent="0.2">
      <c r="A87" s="26"/>
      <c r="B87" s="46"/>
      <c r="C87" s="132"/>
      <c r="D87" s="21"/>
      <c r="E87" s="138"/>
      <c r="F87" s="133"/>
      <c r="G87" s="28">
        <f t="shared" si="97"/>
        <v>0</v>
      </c>
      <c r="H87" s="28">
        <f>C87-G87</f>
        <v>0</v>
      </c>
      <c r="I87" s="92" t="str">
        <f>IF(AND($C87="",$E87="",$F87=""),"",IF(AND(OR($C87&lt;&gt;"",$G87&lt;&gt;""),OR(J87="",K87="")),"Select values! -&gt;",""))</f>
        <v/>
      </c>
      <c r="J87" s="134"/>
      <c r="K87" s="134"/>
      <c r="L87" s="3" t="str">
        <f t="shared" si="98"/>
        <v>-</v>
      </c>
      <c r="M87" s="92" t="str">
        <f t="shared" si="99"/>
        <v/>
      </c>
      <c r="N87" s="134" t="s">
        <v>79</v>
      </c>
      <c r="O87" s="134" t="s">
        <v>79</v>
      </c>
      <c r="P87" s="3" t="str">
        <f t="shared" si="100"/>
        <v>-</v>
      </c>
      <c r="Q87" s="43"/>
      <c r="R87" s="3" t="str">
        <f>IF(J87="Internal",C87,"-")</f>
        <v>-</v>
      </c>
      <c r="S87" s="3" t="str">
        <f>IF(J87="Related",C87,"-")</f>
        <v>-</v>
      </c>
      <c r="T87" s="15" t="str">
        <f>IF(J87="External",C87,"-")</f>
        <v>-</v>
      </c>
      <c r="U87" s="18" t="str">
        <f>IF(K87="Internal",G87,"-")</f>
        <v>-</v>
      </c>
      <c r="V87" s="3" t="str">
        <f>IF(K87="Related",G87,"-")</f>
        <v>-</v>
      </c>
      <c r="W87" s="3" t="str">
        <f>IF(K87="External",G87,"-")</f>
        <v>-</v>
      </c>
      <c r="Y87" s="3" t="str">
        <f>IF($N87="Canadian",IF($C87="","-",$C87),"-")</f>
        <v>-</v>
      </c>
      <c r="Z87" s="15" t="str">
        <f>IF($N87="Non-Canadian",IF($C87="","-",$C87),"-")</f>
        <v>-</v>
      </c>
      <c r="AA87" s="18" t="str">
        <f>IF($O87="Canadian",IF($G87=0,"-",$G87),"-")</f>
        <v>-</v>
      </c>
      <c r="AB87" s="3" t="str">
        <f>IF($O87="Non-Canadian",IF($G87=0,"-",$G87),"-")</f>
        <v>-</v>
      </c>
    </row>
    <row r="88" spans="1:28" s="20" customFormat="1" ht="12.75" customHeight="1" x14ac:dyDescent="0.2">
      <c r="A88" s="24">
        <v>8</v>
      </c>
      <c r="B88" s="47" t="s">
        <v>17</v>
      </c>
      <c r="C88" s="30">
        <f>ROUND(SUM(C84:C87),0)</f>
        <v>0</v>
      </c>
      <c r="D88" s="44"/>
      <c r="E88" s="30">
        <f>ROUND(SUM(E84:E87),0)</f>
        <v>0</v>
      </c>
      <c r="F88" s="48">
        <f>ROUND(SUM(F84:F87),0)</f>
        <v>0</v>
      </c>
      <c r="G88" s="30">
        <f>ROUND(SUM(G84:G87),0)</f>
        <v>0</v>
      </c>
      <c r="H88" s="30">
        <f>SUM(H84:H87)</f>
        <v>0</v>
      </c>
      <c r="I88" s="92"/>
      <c r="J88" s="6"/>
      <c r="K88" s="6"/>
      <c r="L88" s="6"/>
      <c r="M88" s="9"/>
      <c r="N88" s="6"/>
      <c r="O88" s="6"/>
      <c r="P88" s="6"/>
      <c r="R88" s="4">
        <f>ROUND(SUM(R84:R87),0)</f>
        <v>0</v>
      </c>
      <c r="S88" s="4">
        <f t="shared" ref="S88:W88" si="101">ROUND(SUM(S84:S87),0)</f>
        <v>0</v>
      </c>
      <c r="T88" s="16">
        <f t="shared" si="101"/>
        <v>0</v>
      </c>
      <c r="U88" s="19">
        <f t="shared" si="101"/>
        <v>0</v>
      </c>
      <c r="V88" s="4">
        <f t="shared" si="101"/>
        <v>0</v>
      </c>
      <c r="W88" s="4">
        <f t="shared" si="101"/>
        <v>0</v>
      </c>
      <c r="Y88" s="4">
        <f>ROUND(SUM(Y84:Y87),0)</f>
        <v>0</v>
      </c>
      <c r="Z88" s="16">
        <f>ROUND(SUM(Z84:Z87),0)</f>
        <v>0</v>
      </c>
      <c r="AA88" s="19">
        <f>ROUND(SUM(AA84:AA87),0)</f>
        <v>0</v>
      </c>
      <c r="AB88" s="4">
        <f>ROUND(SUM(AB84:AB87),0)</f>
        <v>0</v>
      </c>
    </row>
    <row r="89" spans="1:28" ht="12.75" customHeight="1" x14ac:dyDescent="0.2">
      <c r="B89" s="1"/>
      <c r="C89" s="21"/>
      <c r="D89" s="21"/>
      <c r="E89" s="21"/>
      <c r="F89" s="21"/>
      <c r="G89" s="22"/>
      <c r="H89" s="22"/>
      <c r="I89" s="92"/>
      <c r="J89" s="6"/>
      <c r="K89" s="6"/>
      <c r="L89" s="6"/>
      <c r="M89" s="9"/>
      <c r="N89" s="6"/>
      <c r="O89" s="6"/>
      <c r="P89" s="6"/>
    </row>
    <row r="90" spans="1:28" s="20" customFormat="1" ht="12.75" customHeight="1" x14ac:dyDescent="0.2">
      <c r="A90" s="24">
        <v>9</v>
      </c>
      <c r="B90" s="383" t="s">
        <v>192</v>
      </c>
      <c r="C90" s="384"/>
      <c r="D90" s="384"/>
      <c r="E90" s="384"/>
      <c r="F90" s="384"/>
      <c r="G90" s="384"/>
      <c r="H90" s="385"/>
      <c r="I90" s="92"/>
      <c r="J90" s="6"/>
      <c r="K90" s="6"/>
      <c r="L90" s="6"/>
      <c r="M90" s="9"/>
      <c r="N90" s="6"/>
      <c r="O90" s="6"/>
      <c r="P90" s="6"/>
      <c r="R90" s="2" t="s">
        <v>60</v>
      </c>
      <c r="S90" s="2" t="s">
        <v>61</v>
      </c>
      <c r="T90" s="14" t="s">
        <v>62</v>
      </c>
      <c r="U90" s="17" t="s">
        <v>60</v>
      </c>
      <c r="V90" s="2" t="s">
        <v>61</v>
      </c>
      <c r="W90" s="2" t="s">
        <v>62</v>
      </c>
      <c r="Y90" s="2" t="s">
        <v>79</v>
      </c>
      <c r="Z90" s="14" t="s">
        <v>171</v>
      </c>
      <c r="AA90" s="17" t="s">
        <v>79</v>
      </c>
      <c r="AB90" s="2" t="s">
        <v>171</v>
      </c>
    </row>
    <row r="91" spans="1:28" ht="12.75" customHeight="1" x14ac:dyDescent="0.2">
      <c r="A91" s="26" t="s">
        <v>145</v>
      </c>
      <c r="B91" s="46" t="s">
        <v>338</v>
      </c>
      <c r="C91" s="132"/>
      <c r="D91" s="21"/>
      <c r="E91" s="138"/>
      <c r="F91" s="133"/>
      <c r="G91" s="28">
        <f t="shared" si="97"/>
        <v>0</v>
      </c>
      <c r="H91" s="28">
        <f>C91-G91</f>
        <v>0</v>
      </c>
      <c r="I91" s="92" t="str">
        <f>IF(AND($C91="",$E91="",$F91=""),"",IF(AND(OR($C91&lt;&gt;"",$G91&lt;&gt;""),OR(J91="",K91="")),"Select values! -&gt;",""))</f>
        <v/>
      </c>
      <c r="J91" s="134"/>
      <c r="K91" s="134"/>
      <c r="L91" s="3" t="str">
        <f t="shared" ref="L91:L93" si="102">IF(J91=K91,"-", "Allocation change")</f>
        <v>-</v>
      </c>
      <c r="M91" s="92" t="str">
        <f t="shared" ref="M91:M93" si="103">IF(AND($C91="",$E91="",$F91=""),"",IF(AND(OR($C91&lt;&gt;"",$G91&lt;&gt;""),OR(N91="",O91="")),"Select values! -&gt;",""))</f>
        <v/>
      </c>
      <c r="N91" s="134" t="s">
        <v>79</v>
      </c>
      <c r="O91" s="134" t="s">
        <v>79</v>
      </c>
      <c r="P91" s="3" t="str">
        <f t="shared" ref="P91:P93" si="104">IF(N91=O91,"-","Origin change")</f>
        <v>-</v>
      </c>
      <c r="Q91" s="43"/>
      <c r="R91" s="3" t="str">
        <f>IF(J91="Internal",C91,"-")</f>
        <v>-</v>
      </c>
      <c r="S91" s="3" t="str">
        <f>IF(J91="Related",C91,"-")</f>
        <v>-</v>
      </c>
      <c r="T91" s="15" t="str">
        <f>IF(J91="External",C91,"-")</f>
        <v>-</v>
      </c>
      <c r="U91" s="18" t="str">
        <f>IF(K91="Internal",G91,"-")</f>
        <v>-</v>
      </c>
      <c r="V91" s="3" t="str">
        <f>IF(K91="Related",G91,"-")</f>
        <v>-</v>
      </c>
      <c r="W91" s="3" t="str">
        <f>IF(K91="External",G91,"-")</f>
        <v>-</v>
      </c>
      <c r="Y91" s="3" t="str">
        <f>IF($N91="Canadian",IF($C91="","-",$C91),"-")</f>
        <v>-</v>
      </c>
      <c r="Z91" s="15" t="str">
        <f>IF($N91="Non-Canadian",IF($C91="","-",$C91),"-")</f>
        <v>-</v>
      </c>
      <c r="AA91" s="18" t="str">
        <f>IF($O91="Canadian",IF($G91=0,"-",$G91),"-")</f>
        <v>-</v>
      </c>
      <c r="AB91" s="3" t="str">
        <f>IF($O91="Non-Canadian",IF($G91=0,"-",$G91),"-")</f>
        <v>-</v>
      </c>
    </row>
    <row r="92" spans="1:28" ht="12.75" customHeight="1" x14ac:dyDescent="0.2">
      <c r="A92" s="26" t="s">
        <v>146</v>
      </c>
      <c r="B92" s="46" t="s">
        <v>48</v>
      </c>
      <c r="C92" s="132"/>
      <c r="D92" s="21"/>
      <c r="E92" s="138"/>
      <c r="F92" s="133"/>
      <c r="G92" s="28">
        <f t="shared" si="97"/>
        <v>0</v>
      </c>
      <c r="H92" s="28">
        <f>C92-G92</f>
        <v>0</v>
      </c>
      <c r="I92" s="92" t="str">
        <f>IF(AND($C92="",$E92="",$F92=""),"",IF(AND(OR($C92&lt;&gt;"",$G92&lt;&gt;""),OR(J92="",K92="")),"Select values! -&gt;",""))</f>
        <v/>
      </c>
      <c r="J92" s="134"/>
      <c r="K92" s="134"/>
      <c r="L92" s="3" t="str">
        <f t="shared" si="102"/>
        <v>-</v>
      </c>
      <c r="M92" s="92" t="str">
        <f t="shared" si="103"/>
        <v/>
      </c>
      <c r="N92" s="134" t="s">
        <v>79</v>
      </c>
      <c r="O92" s="134" t="s">
        <v>79</v>
      </c>
      <c r="P92" s="3" t="str">
        <f t="shared" si="104"/>
        <v>-</v>
      </c>
      <c r="Q92" s="43"/>
      <c r="R92" s="3" t="str">
        <f>IF(J92="Internal",C92,"-")</f>
        <v>-</v>
      </c>
      <c r="S92" s="3" t="str">
        <f>IF(J92="Related",C92,"-")</f>
        <v>-</v>
      </c>
      <c r="T92" s="15" t="str">
        <f>IF(J92="External",C92,"-")</f>
        <v>-</v>
      </c>
      <c r="U92" s="18" t="str">
        <f>IF(K92="Internal",G92,"-")</f>
        <v>-</v>
      </c>
      <c r="V92" s="3" t="str">
        <f>IF(K92="Related",G92,"-")</f>
        <v>-</v>
      </c>
      <c r="W92" s="3" t="str">
        <f>IF(K92="External",G92,"-")</f>
        <v>-</v>
      </c>
      <c r="Y92" s="3" t="str">
        <f>IF($N92="Canadian",IF($C92="","-",$C92),"-")</f>
        <v>-</v>
      </c>
      <c r="Z92" s="15" t="str">
        <f>IF($N92="Non-Canadian",IF($C92="","-",$C92),"-")</f>
        <v>-</v>
      </c>
      <c r="AA92" s="18" t="str">
        <f>IF($O92="Canadian",IF($G92=0,"-",$G92),"-")</f>
        <v>-</v>
      </c>
      <c r="AB92" s="3" t="str">
        <f>IF($O92="Non-Canadian",IF($G92=0,"-",$G92),"-")</f>
        <v>-</v>
      </c>
    </row>
    <row r="93" spans="1:28" ht="12.75" customHeight="1" x14ac:dyDescent="0.2">
      <c r="A93" s="26"/>
      <c r="B93" s="46"/>
      <c r="C93" s="132"/>
      <c r="D93" s="21"/>
      <c r="E93" s="138"/>
      <c r="F93" s="133"/>
      <c r="G93" s="28">
        <f t="shared" si="97"/>
        <v>0</v>
      </c>
      <c r="H93" s="28">
        <f>C93-G93</f>
        <v>0</v>
      </c>
      <c r="I93" s="92" t="str">
        <f>IF(AND($C93="",$E93="",$F93=""),"",IF(AND(OR($C93&lt;&gt;"",$G93&lt;&gt;""),OR(J93="",K93="")),"Select values! -&gt;",""))</f>
        <v/>
      </c>
      <c r="J93" s="134"/>
      <c r="K93" s="134"/>
      <c r="L93" s="3" t="str">
        <f t="shared" si="102"/>
        <v>-</v>
      </c>
      <c r="M93" s="92" t="str">
        <f t="shared" si="103"/>
        <v/>
      </c>
      <c r="N93" s="134" t="s">
        <v>79</v>
      </c>
      <c r="O93" s="134" t="s">
        <v>79</v>
      </c>
      <c r="P93" s="3" t="str">
        <f t="shared" si="104"/>
        <v>-</v>
      </c>
      <c r="Q93" s="43"/>
      <c r="R93" s="3" t="str">
        <f>IF(J93="Internal",C93,"-")</f>
        <v>-</v>
      </c>
      <c r="S93" s="3" t="str">
        <f>IF(J93="Related",C93,"-")</f>
        <v>-</v>
      </c>
      <c r="T93" s="15" t="str">
        <f>IF(J93="External",C93,"-")</f>
        <v>-</v>
      </c>
      <c r="U93" s="18" t="str">
        <f>IF(K93="Internal",G93,"-")</f>
        <v>-</v>
      </c>
      <c r="V93" s="3" t="str">
        <f>IF(K93="Related",G93,"-")</f>
        <v>-</v>
      </c>
      <c r="W93" s="3" t="str">
        <f>IF(K93="External",G93,"-")</f>
        <v>-</v>
      </c>
      <c r="Y93" s="3" t="str">
        <f>IF($N93="Canadian",IF($C93="","-",$C93),"-")</f>
        <v>-</v>
      </c>
      <c r="Z93" s="15" t="str">
        <f>IF($N93="Non-Canadian",IF($C93="","-",$C93),"-")</f>
        <v>-</v>
      </c>
      <c r="AA93" s="18" t="str">
        <f>IF($O93="Canadian",IF($G93=0,"-",$G93),"-")</f>
        <v>-</v>
      </c>
      <c r="AB93" s="3" t="str">
        <f>IF($O93="Non-Canadian",IF($G93=0,"-",$G93),"-")</f>
        <v>-</v>
      </c>
    </row>
    <row r="94" spans="1:28" s="20" customFormat="1" ht="12.75" customHeight="1" x14ac:dyDescent="0.2">
      <c r="A94" s="24">
        <v>9</v>
      </c>
      <c r="B94" s="47" t="s">
        <v>215</v>
      </c>
      <c r="C94" s="30">
        <f>ROUND(SUM(C91:C93),0)</f>
        <v>0</v>
      </c>
      <c r="D94" s="44"/>
      <c r="E94" s="30">
        <f>ROUND(SUM(E91:E93),0)</f>
        <v>0</v>
      </c>
      <c r="F94" s="48">
        <f>ROUND(SUM(F91:F93),0)</f>
        <v>0</v>
      </c>
      <c r="G94" s="30">
        <f>ROUND(SUM(G91:G93),0)</f>
        <v>0</v>
      </c>
      <c r="H94" s="30">
        <f>SUM(H91:H93)</f>
        <v>0</v>
      </c>
      <c r="I94" s="92"/>
      <c r="J94" s="6"/>
      <c r="K94" s="6"/>
      <c r="L94" s="6"/>
      <c r="M94" s="9"/>
      <c r="N94" s="6"/>
      <c r="O94" s="6"/>
      <c r="P94" s="6"/>
      <c r="R94" s="4">
        <f>ROUND(SUM(R91:R93),0)</f>
        <v>0</v>
      </c>
      <c r="S94" s="4">
        <f t="shared" ref="S94:W94" si="105">ROUND(SUM(S91:S93),0)</f>
        <v>0</v>
      </c>
      <c r="T94" s="16">
        <f t="shared" si="105"/>
        <v>0</v>
      </c>
      <c r="U94" s="19">
        <f t="shared" si="105"/>
        <v>0</v>
      </c>
      <c r="V94" s="4">
        <f t="shared" si="105"/>
        <v>0</v>
      </c>
      <c r="W94" s="4">
        <f t="shared" si="105"/>
        <v>0</v>
      </c>
      <c r="Y94" s="4">
        <f>ROUND(SUM(Y91:Y93),0)</f>
        <v>0</v>
      </c>
      <c r="Z94" s="16">
        <f>ROUND(SUM(Z91:Z93),0)</f>
        <v>0</v>
      </c>
      <c r="AA94" s="19">
        <f>ROUND(SUM(AA91:AA93),0)</f>
        <v>0</v>
      </c>
      <c r="AB94" s="4">
        <f>ROUND(SUM(AB91:AB93),0)</f>
        <v>0</v>
      </c>
    </row>
    <row r="95" spans="1:28" ht="12.75" customHeight="1" x14ac:dyDescent="0.2">
      <c r="B95" s="1"/>
      <c r="C95" s="21"/>
      <c r="D95" s="21"/>
      <c r="E95" s="21"/>
      <c r="F95" s="21"/>
      <c r="G95" s="22"/>
      <c r="H95" s="22"/>
      <c r="I95" s="92"/>
      <c r="J95" s="6"/>
      <c r="K95" s="6"/>
      <c r="L95" s="6"/>
      <c r="M95" s="9"/>
      <c r="N95" s="6"/>
      <c r="O95" s="6"/>
      <c r="P95" s="6"/>
    </row>
    <row r="96" spans="1:28" s="20" customFormat="1" ht="12.75" customHeight="1" x14ac:dyDescent="0.2">
      <c r="A96" s="24">
        <v>10</v>
      </c>
      <c r="B96" s="383" t="s">
        <v>228</v>
      </c>
      <c r="C96" s="384"/>
      <c r="D96" s="384"/>
      <c r="E96" s="384"/>
      <c r="F96" s="384"/>
      <c r="G96" s="384"/>
      <c r="H96" s="385"/>
      <c r="I96" s="92"/>
      <c r="J96" s="6"/>
      <c r="K96" s="6"/>
      <c r="L96" s="6"/>
      <c r="M96" s="9"/>
      <c r="N96" s="6"/>
      <c r="O96" s="6"/>
      <c r="P96" s="6"/>
      <c r="R96" s="2" t="s">
        <v>60</v>
      </c>
      <c r="S96" s="2" t="s">
        <v>61</v>
      </c>
      <c r="T96" s="14" t="s">
        <v>62</v>
      </c>
      <c r="U96" s="17" t="s">
        <v>60</v>
      </c>
      <c r="V96" s="2" t="s">
        <v>61</v>
      </c>
      <c r="W96" s="2" t="s">
        <v>62</v>
      </c>
      <c r="Y96" s="2" t="s">
        <v>79</v>
      </c>
      <c r="Z96" s="14" t="s">
        <v>171</v>
      </c>
      <c r="AA96" s="17" t="s">
        <v>79</v>
      </c>
      <c r="AB96" s="2" t="s">
        <v>171</v>
      </c>
    </row>
    <row r="97" spans="1:28" ht="12.75" customHeight="1" x14ac:dyDescent="0.2">
      <c r="A97" s="34" t="s">
        <v>81</v>
      </c>
      <c r="B97" s="46" t="s">
        <v>197</v>
      </c>
      <c r="C97" s="132"/>
      <c r="D97" s="21"/>
      <c r="E97" s="138"/>
      <c r="F97" s="133"/>
      <c r="G97" s="28">
        <f t="shared" ref="G97:G104" si="106">E97+F97</f>
        <v>0</v>
      </c>
      <c r="H97" s="28">
        <f t="shared" ref="H97:H105" si="107">C97-G97</f>
        <v>0</v>
      </c>
      <c r="I97" s="92" t="str">
        <f t="shared" ref="I97:I105" si="108">IF(AND($C97="",$E97="",$F97=""),"",IF(AND(OR($C97&lt;&gt;"",$G97&lt;&gt;""),OR(J97="",K97="")),"Select values! -&gt;",""))</f>
        <v/>
      </c>
      <c r="J97" s="134"/>
      <c r="K97" s="134"/>
      <c r="L97" s="3" t="str">
        <f t="shared" ref="L97:L105" si="109">IF(J97=K97,"-", "Allocation change")</f>
        <v>-</v>
      </c>
      <c r="M97" s="92" t="str">
        <f t="shared" ref="M97:M105" si="110">IF(AND($C97="",$E97="",$F97=""),"",IF(AND(OR($C97&lt;&gt;"",$G97&lt;&gt;""),OR(N97="",O97="")),"Select values! -&gt;",""))</f>
        <v/>
      </c>
      <c r="N97" s="134" t="s">
        <v>79</v>
      </c>
      <c r="O97" s="134" t="s">
        <v>79</v>
      </c>
      <c r="P97" s="3" t="str">
        <f t="shared" ref="P97:P105" si="111">IF(N97=O97,"-","Origin change")</f>
        <v>-</v>
      </c>
      <c r="Q97" s="43"/>
      <c r="R97" s="3" t="str">
        <f t="shared" ref="R97:R105" si="112">IF(J97="Internal",C97,"-")</f>
        <v>-</v>
      </c>
      <c r="S97" s="3" t="str">
        <f t="shared" ref="S97:S105" si="113">IF(J97="Related",C97,"-")</f>
        <v>-</v>
      </c>
      <c r="T97" s="15" t="str">
        <f t="shared" ref="T97:T105" si="114">IF(J97="External",C97,"-")</f>
        <v>-</v>
      </c>
      <c r="U97" s="18" t="str">
        <f t="shared" ref="U97:U105" si="115">IF(K97="Internal",G97,"-")</f>
        <v>-</v>
      </c>
      <c r="V97" s="3" t="str">
        <f t="shared" ref="V97:V105" si="116">IF(K97="Related",G97,"-")</f>
        <v>-</v>
      </c>
      <c r="W97" s="3" t="str">
        <f t="shared" ref="W97:W105" si="117">IF(K97="External",G97,"-")</f>
        <v>-</v>
      </c>
      <c r="Y97" s="3" t="str">
        <f t="shared" ref="Y97:Y105" si="118">IF($N97="Canadian",IF($C97="","-",$C97),"-")</f>
        <v>-</v>
      </c>
      <c r="Z97" s="15" t="str">
        <f t="shared" ref="Z97:Z105" si="119">IF($N97="Non-Canadian",IF($C97="","-",$C97),"-")</f>
        <v>-</v>
      </c>
      <c r="AA97" s="18" t="str">
        <f t="shared" ref="AA97:AA105" si="120">IF($O97="Canadian",IF($G97=0,"-",$G97),"-")</f>
        <v>-</v>
      </c>
      <c r="AB97" s="3" t="str">
        <f t="shared" ref="AB97:AB105" si="121">IF($O97="Non-Canadian",IF($G97=0,"-",$G97),"-")</f>
        <v>-</v>
      </c>
    </row>
    <row r="98" spans="1:28" ht="12.75" customHeight="1" x14ac:dyDescent="0.2">
      <c r="A98" s="34" t="s">
        <v>147</v>
      </c>
      <c r="B98" s="46" t="s">
        <v>216</v>
      </c>
      <c r="C98" s="132"/>
      <c r="D98" s="21"/>
      <c r="E98" s="138"/>
      <c r="F98" s="133"/>
      <c r="G98" s="28">
        <f t="shared" si="106"/>
        <v>0</v>
      </c>
      <c r="H98" s="28">
        <f t="shared" si="107"/>
        <v>0</v>
      </c>
      <c r="I98" s="92" t="str">
        <f t="shared" si="108"/>
        <v/>
      </c>
      <c r="J98" s="134"/>
      <c r="K98" s="134"/>
      <c r="L98" s="3" t="str">
        <f t="shared" si="109"/>
        <v>-</v>
      </c>
      <c r="M98" s="92" t="str">
        <f t="shared" si="110"/>
        <v/>
      </c>
      <c r="N98" s="134" t="s">
        <v>79</v>
      </c>
      <c r="O98" s="134" t="s">
        <v>79</v>
      </c>
      <c r="P98" s="3" t="str">
        <f t="shared" si="111"/>
        <v>-</v>
      </c>
      <c r="Q98" s="43"/>
      <c r="R98" s="3" t="str">
        <f t="shared" si="112"/>
        <v>-</v>
      </c>
      <c r="S98" s="3" t="str">
        <f t="shared" si="113"/>
        <v>-</v>
      </c>
      <c r="T98" s="15" t="str">
        <f t="shared" si="114"/>
        <v>-</v>
      </c>
      <c r="U98" s="18" t="str">
        <f t="shared" si="115"/>
        <v>-</v>
      </c>
      <c r="V98" s="3" t="str">
        <f t="shared" si="116"/>
        <v>-</v>
      </c>
      <c r="W98" s="3" t="str">
        <f t="shared" si="117"/>
        <v>-</v>
      </c>
      <c r="Y98" s="3" t="str">
        <f t="shared" si="118"/>
        <v>-</v>
      </c>
      <c r="Z98" s="15" t="str">
        <f t="shared" si="119"/>
        <v>-</v>
      </c>
      <c r="AA98" s="18" t="str">
        <f t="shared" si="120"/>
        <v>-</v>
      </c>
      <c r="AB98" s="3" t="str">
        <f t="shared" si="121"/>
        <v>-</v>
      </c>
    </row>
    <row r="99" spans="1:28" ht="12.75" customHeight="1" x14ac:dyDescent="0.2">
      <c r="A99" s="34" t="s">
        <v>82</v>
      </c>
      <c r="B99" s="46" t="s">
        <v>217</v>
      </c>
      <c r="C99" s="132"/>
      <c r="D99" s="21"/>
      <c r="E99" s="138"/>
      <c r="F99" s="133"/>
      <c r="G99" s="28">
        <f t="shared" si="106"/>
        <v>0</v>
      </c>
      <c r="H99" s="28">
        <f t="shared" si="107"/>
        <v>0</v>
      </c>
      <c r="I99" s="92" t="str">
        <f t="shared" si="108"/>
        <v/>
      </c>
      <c r="J99" s="134"/>
      <c r="K99" s="134"/>
      <c r="L99" s="3" t="str">
        <f t="shared" si="109"/>
        <v>-</v>
      </c>
      <c r="M99" s="92" t="str">
        <f t="shared" si="110"/>
        <v/>
      </c>
      <c r="N99" s="134" t="s">
        <v>79</v>
      </c>
      <c r="O99" s="134" t="s">
        <v>79</v>
      </c>
      <c r="P99" s="3" t="str">
        <f t="shared" si="111"/>
        <v>-</v>
      </c>
      <c r="Q99" s="43"/>
      <c r="R99" s="3" t="str">
        <f t="shared" si="112"/>
        <v>-</v>
      </c>
      <c r="S99" s="3" t="str">
        <f t="shared" si="113"/>
        <v>-</v>
      </c>
      <c r="T99" s="15" t="str">
        <f t="shared" si="114"/>
        <v>-</v>
      </c>
      <c r="U99" s="18" t="str">
        <f t="shared" si="115"/>
        <v>-</v>
      </c>
      <c r="V99" s="3" t="str">
        <f t="shared" si="116"/>
        <v>-</v>
      </c>
      <c r="W99" s="3" t="str">
        <f t="shared" si="117"/>
        <v>-</v>
      </c>
      <c r="Y99" s="3" t="str">
        <f t="shared" si="118"/>
        <v>-</v>
      </c>
      <c r="Z99" s="15" t="str">
        <f t="shared" si="119"/>
        <v>-</v>
      </c>
      <c r="AA99" s="18" t="str">
        <f t="shared" si="120"/>
        <v>-</v>
      </c>
      <c r="AB99" s="3" t="str">
        <f t="shared" si="121"/>
        <v>-</v>
      </c>
    </row>
    <row r="100" spans="1:28" ht="12.75" customHeight="1" x14ac:dyDescent="0.2">
      <c r="A100" s="34" t="s">
        <v>148</v>
      </c>
      <c r="B100" s="46" t="s">
        <v>218</v>
      </c>
      <c r="C100" s="132"/>
      <c r="D100" s="21"/>
      <c r="E100" s="138"/>
      <c r="F100" s="133"/>
      <c r="G100" s="28">
        <f t="shared" si="106"/>
        <v>0</v>
      </c>
      <c r="H100" s="28">
        <f t="shared" si="107"/>
        <v>0</v>
      </c>
      <c r="I100" s="92" t="str">
        <f t="shared" si="108"/>
        <v/>
      </c>
      <c r="J100" s="134"/>
      <c r="K100" s="134"/>
      <c r="L100" s="3" t="str">
        <f t="shared" si="109"/>
        <v>-</v>
      </c>
      <c r="M100" s="92" t="str">
        <f t="shared" si="110"/>
        <v/>
      </c>
      <c r="N100" s="134" t="s">
        <v>79</v>
      </c>
      <c r="O100" s="134" t="s">
        <v>79</v>
      </c>
      <c r="P100" s="3" t="str">
        <f t="shared" si="111"/>
        <v>-</v>
      </c>
      <c r="Q100" s="43"/>
      <c r="R100" s="3" t="str">
        <f t="shared" si="112"/>
        <v>-</v>
      </c>
      <c r="S100" s="3" t="str">
        <f t="shared" si="113"/>
        <v>-</v>
      </c>
      <c r="T100" s="15" t="str">
        <f t="shared" si="114"/>
        <v>-</v>
      </c>
      <c r="U100" s="18" t="str">
        <f t="shared" si="115"/>
        <v>-</v>
      </c>
      <c r="V100" s="3" t="str">
        <f t="shared" si="116"/>
        <v>-</v>
      </c>
      <c r="W100" s="3" t="str">
        <f t="shared" si="117"/>
        <v>-</v>
      </c>
      <c r="Y100" s="3" t="str">
        <f t="shared" si="118"/>
        <v>-</v>
      </c>
      <c r="Z100" s="15" t="str">
        <f t="shared" si="119"/>
        <v>-</v>
      </c>
      <c r="AA100" s="18" t="str">
        <f t="shared" si="120"/>
        <v>-</v>
      </c>
      <c r="AB100" s="3" t="str">
        <f t="shared" si="121"/>
        <v>-</v>
      </c>
    </row>
    <row r="101" spans="1:28" ht="12.75" customHeight="1" x14ac:dyDescent="0.2">
      <c r="A101" s="34" t="s">
        <v>83</v>
      </c>
      <c r="B101" s="46" t="s">
        <v>219</v>
      </c>
      <c r="C101" s="132"/>
      <c r="D101" s="21"/>
      <c r="E101" s="138"/>
      <c r="F101" s="133"/>
      <c r="G101" s="28">
        <f t="shared" si="106"/>
        <v>0</v>
      </c>
      <c r="H101" s="28">
        <f t="shared" si="107"/>
        <v>0</v>
      </c>
      <c r="I101" s="92" t="str">
        <f t="shared" si="108"/>
        <v/>
      </c>
      <c r="J101" s="134"/>
      <c r="K101" s="134"/>
      <c r="L101" s="3" t="str">
        <f t="shared" si="109"/>
        <v>-</v>
      </c>
      <c r="M101" s="92" t="str">
        <f t="shared" si="110"/>
        <v/>
      </c>
      <c r="N101" s="134" t="s">
        <v>79</v>
      </c>
      <c r="O101" s="134" t="s">
        <v>79</v>
      </c>
      <c r="P101" s="3" t="str">
        <f t="shared" si="111"/>
        <v>-</v>
      </c>
      <c r="Q101" s="43"/>
      <c r="R101" s="3" t="str">
        <f t="shared" si="112"/>
        <v>-</v>
      </c>
      <c r="S101" s="3" t="str">
        <f t="shared" si="113"/>
        <v>-</v>
      </c>
      <c r="T101" s="15" t="str">
        <f t="shared" si="114"/>
        <v>-</v>
      </c>
      <c r="U101" s="18" t="str">
        <f t="shared" si="115"/>
        <v>-</v>
      </c>
      <c r="V101" s="3" t="str">
        <f t="shared" si="116"/>
        <v>-</v>
      </c>
      <c r="W101" s="3" t="str">
        <f t="shared" si="117"/>
        <v>-</v>
      </c>
      <c r="Y101" s="3" t="str">
        <f t="shared" si="118"/>
        <v>-</v>
      </c>
      <c r="Z101" s="15" t="str">
        <f t="shared" si="119"/>
        <v>-</v>
      </c>
      <c r="AA101" s="18" t="str">
        <f t="shared" si="120"/>
        <v>-</v>
      </c>
      <c r="AB101" s="3" t="str">
        <f t="shared" si="121"/>
        <v>-</v>
      </c>
    </row>
    <row r="102" spans="1:28" ht="12.75" customHeight="1" x14ac:dyDescent="0.2">
      <c r="A102" s="34" t="s">
        <v>149</v>
      </c>
      <c r="B102" s="46" t="s">
        <v>385</v>
      </c>
      <c r="C102" s="132"/>
      <c r="D102" s="21"/>
      <c r="E102" s="138"/>
      <c r="F102" s="133"/>
      <c r="G102" s="28">
        <f t="shared" si="106"/>
        <v>0</v>
      </c>
      <c r="H102" s="28">
        <f t="shared" si="107"/>
        <v>0</v>
      </c>
      <c r="I102" s="92" t="str">
        <f t="shared" si="108"/>
        <v/>
      </c>
      <c r="J102" s="134"/>
      <c r="K102" s="134"/>
      <c r="L102" s="3" t="str">
        <f t="shared" si="109"/>
        <v>-</v>
      </c>
      <c r="M102" s="92" t="str">
        <f t="shared" si="110"/>
        <v/>
      </c>
      <c r="N102" s="134" t="s">
        <v>79</v>
      </c>
      <c r="O102" s="134" t="s">
        <v>79</v>
      </c>
      <c r="P102" s="3" t="str">
        <f t="shared" si="111"/>
        <v>-</v>
      </c>
      <c r="Q102" s="43"/>
      <c r="R102" s="3" t="str">
        <f t="shared" si="112"/>
        <v>-</v>
      </c>
      <c r="S102" s="3" t="str">
        <f t="shared" si="113"/>
        <v>-</v>
      </c>
      <c r="T102" s="15" t="str">
        <f t="shared" si="114"/>
        <v>-</v>
      </c>
      <c r="U102" s="18" t="str">
        <f t="shared" si="115"/>
        <v>-</v>
      </c>
      <c r="V102" s="3" t="str">
        <f t="shared" si="116"/>
        <v>-</v>
      </c>
      <c r="W102" s="3" t="str">
        <f t="shared" si="117"/>
        <v>-</v>
      </c>
      <c r="Y102" s="3" t="str">
        <f t="shared" si="118"/>
        <v>-</v>
      </c>
      <c r="Z102" s="15" t="str">
        <f t="shared" si="119"/>
        <v>-</v>
      </c>
      <c r="AA102" s="18" t="str">
        <f t="shared" si="120"/>
        <v>-</v>
      </c>
      <c r="AB102" s="3" t="str">
        <f t="shared" si="121"/>
        <v>-</v>
      </c>
    </row>
    <row r="103" spans="1:28" ht="12.75" customHeight="1" x14ac:dyDescent="0.2">
      <c r="A103" s="34" t="s">
        <v>179</v>
      </c>
      <c r="B103" s="46" t="s">
        <v>18</v>
      </c>
      <c r="C103" s="132"/>
      <c r="D103" s="21"/>
      <c r="E103" s="138"/>
      <c r="F103" s="133"/>
      <c r="G103" s="28">
        <f t="shared" si="106"/>
        <v>0</v>
      </c>
      <c r="H103" s="28">
        <f t="shared" si="107"/>
        <v>0</v>
      </c>
      <c r="I103" s="92" t="str">
        <f t="shared" si="108"/>
        <v/>
      </c>
      <c r="J103" s="134"/>
      <c r="K103" s="134"/>
      <c r="L103" s="3" t="str">
        <f t="shared" si="109"/>
        <v>-</v>
      </c>
      <c r="M103" s="92" t="str">
        <f t="shared" si="110"/>
        <v/>
      </c>
      <c r="N103" s="134" t="s">
        <v>79</v>
      </c>
      <c r="O103" s="134" t="s">
        <v>79</v>
      </c>
      <c r="P103" s="3" t="str">
        <f t="shared" si="111"/>
        <v>-</v>
      </c>
      <c r="Q103" s="43"/>
      <c r="R103" s="3" t="str">
        <f t="shared" si="112"/>
        <v>-</v>
      </c>
      <c r="S103" s="3" t="str">
        <f t="shared" si="113"/>
        <v>-</v>
      </c>
      <c r="T103" s="15" t="str">
        <f t="shared" si="114"/>
        <v>-</v>
      </c>
      <c r="U103" s="18" t="str">
        <f t="shared" si="115"/>
        <v>-</v>
      </c>
      <c r="V103" s="3" t="str">
        <f t="shared" si="116"/>
        <v>-</v>
      </c>
      <c r="W103" s="3" t="str">
        <f t="shared" si="117"/>
        <v>-</v>
      </c>
      <c r="Y103" s="3" t="str">
        <f t="shared" si="118"/>
        <v>-</v>
      </c>
      <c r="Z103" s="15" t="str">
        <f t="shared" si="119"/>
        <v>-</v>
      </c>
      <c r="AA103" s="18" t="str">
        <f t="shared" si="120"/>
        <v>-</v>
      </c>
      <c r="AB103" s="3" t="str">
        <f t="shared" si="121"/>
        <v>-</v>
      </c>
    </row>
    <row r="104" spans="1:28" ht="12.75" customHeight="1" x14ac:dyDescent="0.2">
      <c r="A104" s="34" t="s">
        <v>84</v>
      </c>
      <c r="B104" s="46" t="s">
        <v>48</v>
      </c>
      <c r="C104" s="132"/>
      <c r="D104" s="21"/>
      <c r="E104" s="138"/>
      <c r="F104" s="133"/>
      <c r="G104" s="28">
        <f t="shared" si="106"/>
        <v>0</v>
      </c>
      <c r="H104" s="28">
        <f t="shared" si="107"/>
        <v>0</v>
      </c>
      <c r="I104" s="92" t="str">
        <f t="shared" si="108"/>
        <v/>
      </c>
      <c r="J104" s="134"/>
      <c r="K104" s="134"/>
      <c r="L104" s="3" t="str">
        <f t="shared" si="109"/>
        <v>-</v>
      </c>
      <c r="M104" s="92" t="str">
        <f t="shared" si="110"/>
        <v/>
      </c>
      <c r="N104" s="134" t="s">
        <v>79</v>
      </c>
      <c r="O104" s="134" t="s">
        <v>79</v>
      </c>
      <c r="P104" s="3" t="str">
        <f t="shared" si="111"/>
        <v>-</v>
      </c>
      <c r="Q104" s="43"/>
      <c r="R104" s="3" t="str">
        <f t="shared" si="112"/>
        <v>-</v>
      </c>
      <c r="S104" s="3" t="str">
        <f t="shared" si="113"/>
        <v>-</v>
      </c>
      <c r="T104" s="15" t="str">
        <f t="shared" si="114"/>
        <v>-</v>
      </c>
      <c r="U104" s="18" t="str">
        <f t="shared" si="115"/>
        <v>-</v>
      </c>
      <c r="V104" s="3" t="str">
        <f t="shared" si="116"/>
        <v>-</v>
      </c>
      <c r="W104" s="3" t="str">
        <f t="shared" si="117"/>
        <v>-</v>
      </c>
      <c r="Y104" s="3" t="str">
        <f t="shared" si="118"/>
        <v>-</v>
      </c>
      <c r="Z104" s="15" t="str">
        <f t="shared" si="119"/>
        <v>-</v>
      </c>
      <c r="AA104" s="18" t="str">
        <f t="shared" si="120"/>
        <v>-</v>
      </c>
      <c r="AB104" s="3" t="str">
        <f t="shared" si="121"/>
        <v>-</v>
      </c>
    </row>
    <row r="105" spans="1:28" ht="12.75" customHeight="1" x14ac:dyDescent="0.2">
      <c r="A105" s="34"/>
      <c r="B105" s="46"/>
      <c r="C105" s="132"/>
      <c r="D105" s="21"/>
      <c r="E105" s="138"/>
      <c r="F105" s="133"/>
      <c r="G105" s="28">
        <f>E105+F105</f>
        <v>0</v>
      </c>
      <c r="H105" s="28">
        <f t="shared" si="107"/>
        <v>0</v>
      </c>
      <c r="I105" s="92" t="str">
        <f t="shared" si="108"/>
        <v/>
      </c>
      <c r="J105" s="134"/>
      <c r="K105" s="134"/>
      <c r="L105" s="3" t="str">
        <f t="shared" si="109"/>
        <v>-</v>
      </c>
      <c r="M105" s="92" t="str">
        <f t="shared" si="110"/>
        <v/>
      </c>
      <c r="N105" s="134" t="s">
        <v>79</v>
      </c>
      <c r="O105" s="134" t="s">
        <v>79</v>
      </c>
      <c r="P105" s="3" t="str">
        <f t="shared" si="111"/>
        <v>-</v>
      </c>
      <c r="Q105" s="43"/>
      <c r="R105" s="3" t="str">
        <f t="shared" si="112"/>
        <v>-</v>
      </c>
      <c r="S105" s="3" t="str">
        <f t="shared" si="113"/>
        <v>-</v>
      </c>
      <c r="T105" s="15" t="str">
        <f t="shared" si="114"/>
        <v>-</v>
      </c>
      <c r="U105" s="18" t="str">
        <f t="shared" si="115"/>
        <v>-</v>
      </c>
      <c r="V105" s="3" t="str">
        <f t="shared" si="116"/>
        <v>-</v>
      </c>
      <c r="W105" s="3" t="str">
        <f t="shared" si="117"/>
        <v>-</v>
      </c>
      <c r="Y105" s="3" t="str">
        <f t="shared" si="118"/>
        <v>-</v>
      </c>
      <c r="Z105" s="15" t="str">
        <f t="shared" si="119"/>
        <v>-</v>
      </c>
      <c r="AA105" s="18" t="str">
        <f t="shared" si="120"/>
        <v>-</v>
      </c>
      <c r="AB105" s="3" t="str">
        <f t="shared" si="121"/>
        <v>-</v>
      </c>
    </row>
    <row r="106" spans="1:28" s="20" customFormat="1" ht="12.75" customHeight="1" x14ac:dyDescent="0.2">
      <c r="A106" s="24">
        <v>10</v>
      </c>
      <c r="B106" s="47" t="s">
        <v>339</v>
      </c>
      <c r="C106" s="30">
        <f>ROUND(SUM(C97:C105),0)</f>
        <v>0</v>
      </c>
      <c r="D106" s="44"/>
      <c r="E106" s="30">
        <f>ROUND(SUM(E97:E105),0)</f>
        <v>0</v>
      </c>
      <c r="F106" s="48">
        <f>ROUND(SUM(F97:F105),0)</f>
        <v>0</v>
      </c>
      <c r="G106" s="30">
        <f>ROUND(SUM(G97:G105),0)</f>
        <v>0</v>
      </c>
      <c r="H106" s="30">
        <f>SUM(H97:H105)</f>
        <v>0</v>
      </c>
      <c r="I106" s="92"/>
      <c r="J106" s="6"/>
      <c r="K106" s="6"/>
      <c r="L106" s="6"/>
      <c r="M106" s="9"/>
      <c r="N106" s="6"/>
      <c r="O106" s="6"/>
      <c r="P106" s="6"/>
      <c r="R106" s="4">
        <f>ROUND(SUM(R97:R105),0)</f>
        <v>0</v>
      </c>
      <c r="S106" s="4">
        <f t="shared" ref="S106:W106" si="122">ROUND(SUM(S97:S105),0)</f>
        <v>0</v>
      </c>
      <c r="T106" s="16">
        <f t="shared" si="122"/>
        <v>0</v>
      </c>
      <c r="U106" s="19">
        <f t="shared" si="122"/>
        <v>0</v>
      </c>
      <c r="V106" s="4">
        <f t="shared" si="122"/>
        <v>0</v>
      </c>
      <c r="W106" s="4">
        <f t="shared" si="122"/>
        <v>0</v>
      </c>
      <c r="Y106" s="4">
        <f>ROUND(SUM(Y97:Y105),0)</f>
        <v>0</v>
      </c>
      <c r="Z106" s="16">
        <f>ROUND(SUM(Z97:Z105),0)</f>
        <v>0</v>
      </c>
      <c r="AA106" s="19">
        <f>ROUND(SUM(AA97:AA105),0)</f>
        <v>0</v>
      </c>
      <c r="AB106" s="4">
        <f>ROUND(SUM(AB97:AB105),0)</f>
        <v>0</v>
      </c>
    </row>
    <row r="107" spans="1:28" ht="12.75" customHeight="1" thickBot="1" x14ac:dyDescent="0.25">
      <c r="B107" s="1"/>
      <c r="I107" s="92"/>
      <c r="J107" s="6"/>
      <c r="K107" s="6"/>
      <c r="L107" s="6"/>
      <c r="M107" s="9"/>
      <c r="N107" s="6"/>
      <c r="O107" s="6"/>
      <c r="P107" s="6"/>
    </row>
    <row r="108" spans="1:28" ht="14.25" customHeight="1" thickBot="1" x14ac:dyDescent="0.25">
      <c r="A108" s="388" t="s">
        <v>191</v>
      </c>
      <c r="B108" s="413"/>
      <c r="C108" s="413"/>
      <c r="D108" s="413"/>
      <c r="E108" s="413"/>
      <c r="F108" s="413"/>
      <c r="G108" s="413"/>
      <c r="H108" s="414"/>
      <c r="I108" s="92"/>
      <c r="J108" s="6"/>
      <c r="K108" s="6"/>
      <c r="L108" s="6"/>
      <c r="M108" s="9"/>
      <c r="N108" s="6"/>
      <c r="O108" s="6"/>
      <c r="P108" s="6"/>
    </row>
    <row r="109" spans="1:28" ht="12.75" customHeight="1" x14ac:dyDescent="0.2">
      <c r="B109" s="1"/>
      <c r="I109" s="92"/>
      <c r="J109" s="6"/>
      <c r="K109" s="6"/>
      <c r="L109" s="6"/>
      <c r="M109" s="9"/>
      <c r="N109" s="6"/>
      <c r="O109" s="6"/>
      <c r="P109" s="6"/>
    </row>
    <row r="110" spans="1:28" s="20" customFormat="1" ht="12.75" customHeight="1" x14ac:dyDescent="0.2">
      <c r="A110" s="106">
        <v>11</v>
      </c>
      <c r="B110" s="409" t="s">
        <v>187</v>
      </c>
      <c r="C110" s="410"/>
      <c r="D110" s="410"/>
      <c r="E110" s="410"/>
      <c r="F110" s="410"/>
      <c r="G110" s="410"/>
      <c r="H110" s="411"/>
      <c r="I110" s="92"/>
      <c r="J110" s="6"/>
      <c r="K110" s="6"/>
      <c r="L110" s="6"/>
      <c r="M110" s="9"/>
      <c r="N110" s="6"/>
      <c r="O110" s="6"/>
      <c r="P110" s="6"/>
      <c r="R110" s="2" t="s">
        <v>60</v>
      </c>
      <c r="S110" s="2" t="s">
        <v>61</v>
      </c>
      <c r="T110" s="14" t="s">
        <v>62</v>
      </c>
      <c r="U110" s="17" t="s">
        <v>60</v>
      </c>
      <c r="V110" s="2" t="s">
        <v>61</v>
      </c>
      <c r="W110" s="2" t="s">
        <v>62</v>
      </c>
      <c r="Y110" s="2" t="s">
        <v>79</v>
      </c>
      <c r="Z110" s="14" t="s">
        <v>171</v>
      </c>
      <c r="AA110" s="17" t="s">
        <v>79</v>
      </c>
      <c r="AB110" s="2" t="s">
        <v>171</v>
      </c>
    </row>
    <row r="111" spans="1:28" s="20" customFormat="1" ht="12.75" customHeight="1" x14ac:dyDescent="0.2">
      <c r="A111" s="415" t="s">
        <v>220</v>
      </c>
      <c r="B111" s="398"/>
      <c r="C111" s="398"/>
      <c r="D111" s="398"/>
      <c r="E111" s="398"/>
      <c r="F111" s="398"/>
      <c r="G111" s="398"/>
      <c r="H111" s="398"/>
      <c r="I111" s="398"/>
      <c r="J111" s="398"/>
      <c r="K111" s="398"/>
      <c r="L111" s="398"/>
      <c r="M111" s="398"/>
      <c r="N111" s="398"/>
      <c r="O111" s="398"/>
      <c r="P111" s="399"/>
      <c r="R111" s="140"/>
      <c r="S111" s="140"/>
      <c r="T111" s="141"/>
      <c r="U111" s="142"/>
      <c r="V111" s="140"/>
      <c r="W111" s="140"/>
      <c r="Y111" s="140"/>
      <c r="Z111" s="141"/>
      <c r="AA111" s="142"/>
      <c r="AB111" s="140"/>
    </row>
    <row r="112" spans="1:28" ht="12.75" customHeight="1" x14ac:dyDescent="0.2">
      <c r="A112" s="107" t="s">
        <v>85</v>
      </c>
      <c r="B112" s="104" t="s">
        <v>50</v>
      </c>
      <c r="C112" s="135"/>
      <c r="D112" s="21"/>
      <c r="E112" s="135"/>
      <c r="F112" s="136"/>
      <c r="G112" s="105">
        <f t="shared" ref="G112:G120" si="123">E112+F112</f>
        <v>0</v>
      </c>
      <c r="H112" s="105">
        <f t="shared" ref="H112:H120" si="124">C112-G112</f>
        <v>0</v>
      </c>
      <c r="I112" s="92" t="str">
        <f t="shared" ref="I112:I120" si="125">IF(AND($C112="",$E112="",$F112=""),"",IF(AND(OR($C112&lt;&gt;"",$G112&lt;&gt;""),OR(J112="",K112="")),"Select values! -&gt;",""))</f>
        <v/>
      </c>
      <c r="J112" s="134"/>
      <c r="K112" s="134"/>
      <c r="L112" s="3" t="str">
        <f t="shared" ref="L112:L120" si="126">IF(J112=K112,"-", "Allocation change")</f>
        <v>-</v>
      </c>
      <c r="M112" s="92" t="str">
        <f t="shared" ref="M112:M120" si="127">IF(AND($C112="",$E112="",$F112=""),"",IF(AND(OR($C112&lt;&gt;"",$G112&lt;&gt;""),OR(N112="",O112="")),"Select values! -&gt;",""))</f>
        <v/>
      </c>
      <c r="N112" s="134" t="s">
        <v>79</v>
      </c>
      <c r="O112" s="134" t="s">
        <v>79</v>
      </c>
      <c r="P112" s="3" t="str">
        <f t="shared" ref="P112:P120" si="128">IF(N112=O112,"-","Origin change")</f>
        <v>-</v>
      </c>
      <c r="Q112" s="43"/>
      <c r="R112" s="3" t="str">
        <f t="shared" ref="R112:R120" si="129">IF(J112="Internal",C112,"-")</f>
        <v>-</v>
      </c>
      <c r="S112" s="3" t="str">
        <f t="shared" ref="S112:S120" si="130">IF(J112="Related",C112,"-")</f>
        <v>-</v>
      </c>
      <c r="T112" s="15" t="str">
        <f t="shared" ref="T112:T120" si="131">IF(J112="External",C112,"-")</f>
        <v>-</v>
      </c>
      <c r="U112" s="18" t="str">
        <f t="shared" ref="U112:U120" si="132">IF(K112="Internal",G112,"-")</f>
        <v>-</v>
      </c>
      <c r="V112" s="3" t="str">
        <f t="shared" ref="V112:V120" si="133">IF(K112="Related",G112,"-")</f>
        <v>-</v>
      </c>
      <c r="W112" s="3" t="str">
        <f t="shared" ref="W112:W120" si="134">IF(K112="External",G112,"-")</f>
        <v>-</v>
      </c>
      <c r="Y112" s="3" t="str">
        <f t="shared" ref="Y112:Y120" si="135">IF($N112="Canadian",IF($C112="","-",$C112),"-")</f>
        <v>-</v>
      </c>
      <c r="Z112" s="15" t="str">
        <f t="shared" ref="Z112:Z120" si="136">IF($N112="Non-Canadian",IF($C112="","-",$C112),"-")</f>
        <v>-</v>
      </c>
      <c r="AA112" s="18" t="str">
        <f t="shared" ref="AA112:AA120" si="137">IF($O112="Canadian",IF($G112=0,"-",$G112),"-")</f>
        <v>-</v>
      </c>
      <c r="AB112" s="3" t="str">
        <f t="shared" ref="AB112:AB120" si="138">IF($O112="Non-Canadian",IF($G112=0,"-",$G112),"-")</f>
        <v>-</v>
      </c>
    </row>
    <row r="113" spans="1:28" ht="12.75" customHeight="1" x14ac:dyDescent="0.2">
      <c r="A113" s="34" t="s">
        <v>150</v>
      </c>
      <c r="B113" s="46" t="s">
        <v>180</v>
      </c>
      <c r="C113" s="132"/>
      <c r="D113" s="21"/>
      <c r="E113" s="132"/>
      <c r="F113" s="133"/>
      <c r="G113" s="28">
        <f t="shared" si="123"/>
        <v>0</v>
      </c>
      <c r="H113" s="28">
        <f t="shared" si="124"/>
        <v>0</v>
      </c>
      <c r="I113" s="92" t="str">
        <f t="shared" si="125"/>
        <v/>
      </c>
      <c r="J113" s="134"/>
      <c r="K113" s="134"/>
      <c r="L113" s="3" t="str">
        <f t="shared" si="126"/>
        <v>-</v>
      </c>
      <c r="M113" s="92" t="str">
        <f t="shared" si="127"/>
        <v/>
      </c>
      <c r="N113" s="134" t="s">
        <v>79</v>
      </c>
      <c r="O113" s="134" t="s">
        <v>79</v>
      </c>
      <c r="P113" s="3" t="str">
        <f t="shared" si="128"/>
        <v>-</v>
      </c>
      <c r="Q113" s="43"/>
      <c r="R113" s="3" t="str">
        <f t="shared" si="129"/>
        <v>-</v>
      </c>
      <c r="S113" s="3" t="str">
        <f t="shared" si="130"/>
        <v>-</v>
      </c>
      <c r="T113" s="15" t="str">
        <f t="shared" si="131"/>
        <v>-</v>
      </c>
      <c r="U113" s="18" t="str">
        <f t="shared" si="132"/>
        <v>-</v>
      </c>
      <c r="V113" s="3" t="str">
        <f t="shared" si="133"/>
        <v>-</v>
      </c>
      <c r="W113" s="3" t="str">
        <f t="shared" si="134"/>
        <v>-</v>
      </c>
      <c r="Y113" s="3" t="str">
        <f t="shared" si="135"/>
        <v>-</v>
      </c>
      <c r="Z113" s="15" t="str">
        <f t="shared" si="136"/>
        <v>-</v>
      </c>
      <c r="AA113" s="18" t="str">
        <f t="shared" si="137"/>
        <v>-</v>
      </c>
      <c r="AB113" s="3" t="str">
        <f t="shared" si="138"/>
        <v>-</v>
      </c>
    </row>
    <row r="114" spans="1:28" ht="12.75" customHeight="1" x14ac:dyDescent="0.2">
      <c r="A114" s="34" t="s">
        <v>86</v>
      </c>
      <c r="B114" s="46" t="s">
        <v>221</v>
      </c>
      <c r="C114" s="132"/>
      <c r="D114" s="21"/>
      <c r="E114" s="132"/>
      <c r="F114" s="133"/>
      <c r="G114" s="28">
        <f t="shared" si="123"/>
        <v>0</v>
      </c>
      <c r="H114" s="28">
        <f t="shared" si="124"/>
        <v>0</v>
      </c>
      <c r="I114" s="92" t="str">
        <f t="shared" si="125"/>
        <v/>
      </c>
      <c r="J114" s="134"/>
      <c r="K114" s="134"/>
      <c r="L114" s="3" t="str">
        <f t="shared" si="126"/>
        <v>-</v>
      </c>
      <c r="M114" s="92" t="str">
        <f t="shared" si="127"/>
        <v/>
      </c>
      <c r="N114" s="134" t="s">
        <v>79</v>
      </c>
      <c r="O114" s="134" t="s">
        <v>79</v>
      </c>
      <c r="P114" s="3" t="str">
        <f t="shared" si="128"/>
        <v>-</v>
      </c>
      <c r="Q114" s="43"/>
      <c r="R114" s="3" t="str">
        <f t="shared" si="129"/>
        <v>-</v>
      </c>
      <c r="S114" s="3" t="str">
        <f t="shared" si="130"/>
        <v>-</v>
      </c>
      <c r="T114" s="15" t="str">
        <f t="shared" si="131"/>
        <v>-</v>
      </c>
      <c r="U114" s="18" t="str">
        <f t="shared" si="132"/>
        <v>-</v>
      </c>
      <c r="V114" s="3" t="str">
        <f t="shared" si="133"/>
        <v>-</v>
      </c>
      <c r="W114" s="3" t="str">
        <f t="shared" si="134"/>
        <v>-</v>
      </c>
      <c r="Y114" s="3" t="str">
        <f t="shared" si="135"/>
        <v>-</v>
      </c>
      <c r="Z114" s="15" t="str">
        <f t="shared" si="136"/>
        <v>-</v>
      </c>
      <c r="AA114" s="18" t="str">
        <f t="shared" si="137"/>
        <v>-</v>
      </c>
      <c r="AB114" s="3" t="str">
        <f t="shared" si="138"/>
        <v>-</v>
      </c>
    </row>
    <row r="115" spans="1:28" ht="12.75" customHeight="1" x14ac:dyDescent="0.2">
      <c r="A115" s="34" t="s">
        <v>151</v>
      </c>
      <c r="B115" s="46" t="s">
        <v>36</v>
      </c>
      <c r="C115" s="132"/>
      <c r="D115" s="21"/>
      <c r="E115" s="132"/>
      <c r="F115" s="133"/>
      <c r="G115" s="28">
        <f t="shared" si="123"/>
        <v>0</v>
      </c>
      <c r="H115" s="28">
        <f t="shared" si="124"/>
        <v>0</v>
      </c>
      <c r="I115" s="92" t="str">
        <f t="shared" si="125"/>
        <v/>
      </c>
      <c r="J115" s="134"/>
      <c r="K115" s="134"/>
      <c r="L115" s="3" t="str">
        <f t="shared" si="126"/>
        <v>-</v>
      </c>
      <c r="M115" s="92" t="str">
        <f t="shared" si="127"/>
        <v/>
      </c>
      <c r="N115" s="134" t="s">
        <v>79</v>
      </c>
      <c r="O115" s="134" t="s">
        <v>79</v>
      </c>
      <c r="P115" s="3" t="str">
        <f t="shared" si="128"/>
        <v>-</v>
      </c>
      <c r="Q115" s="43"/>
      <c r="R115" s="3" t="str">
        <f t="shared" si="129"/>
        <v>-</v>
      </c>
      <c r="S115" s="3" t="str">
        <f t="shared" si="130"/>
        <v>-</v>
      </c>
      <c r="T115" s="15" t="str">
        <f t="shared" si="131"/>
        <v>-</v>
      </c>
      <c r="U115" s="18" t="str">
        <f t="shared" si="132"/>
        <v>-</v>
      </c>
      <c r="V115" s="3" t="str">
        <f t="shared" si="133"/>
        <v>-</v>
      </c>
      <c r="W115" s="3" t="str">
        <f t="shared" si="134"/>
        <v>-</v>
      </c>
      <c r="Y115" s="3" t="str">
        <f t="shared" si="135"/>
        <v>-</v>
      </c>
      <c r="Z115" s="15" t="str">
        <f t="shared" si="136"/>
        <v>-</v>
      </c>
      <c r="AA115" s="18" t="str">
        <f t="shared" si="137"/>
        <v>-</v>
      </c>
      <c r="AB115" s="3" t="str">
        <f t="shared" si="138"/>
        <v>-</v>
      </c>
    </row>
    <row r="116" spans="1:28" ht="12.75" customHeight="1" x14ac:dyDescent="0.2">
      <c r="A116" s="34" t="s">
        <v>152</v>
      </c>
      <c r="B116" s="46" t="s">
        <v>51</v>
      </c>
      <c r="C116" s="132"/>
      <c r="D116" s="21"/>
      <c r="E116" s="132"/>
      <c r="F116" s="133"/>
      <c r="G116" s="28">
        <f t="shared" si="123"/>
        <v>0</v>
      </c>
      <c r="H116" s="28">
        <f t="shared" si="124"/>
        <v>0</v>
      </c>
      <c r="I116" s="92" t="str">
        <f t="shared" si="125"/>
        <v/>
      </c>
      <c r="J116" s="134"/>
      <c r="K116" s="134"/>
      <c r="L116" s="3" t="str">
        <f t="shared" si="126"/>
        <v>-</v>
      </c>
      <c r="M116" s="92" t="str">
        <f t="shared" si="127"/>
        <v/>
      </c>
      <c r="N116" s="134" t="s">
        <v>79</v>
      </c>
      <c r="O116" s="134" t="s">
        <v>79</v>
      </c>
      <c r="P116" s="3" t="str">
        <f t="shared" si="128"/>
        <v>-</v>
      </c>
      <c r="Q116" s="43"/>
      <c r="R116" s="3" t="str">
        <f t="shared" si="129"/>
        <v>-</v>
      </c>
      <c r="S116" s="3" t="str">
        <f t="shared" si="130"/>
        <v>-</v>
      </c>
      <c r="T116" s="15" t="str">
        <f t="shared" si="131"/>
        <v>-</v>
      </c>
      <c r="U116" s="18" t="str">
        <f t="shared" si="132"/>
        <v>-</v>
      </c>
      <c r="V116" s="3" t="str">
        <f t="shared" si="133"/>
        <v>-</v>
      </c>
      <c r="W116" s="3" t="str">
        <f t="shared" si="134"/>
        <v>-</v>
      </c>
      <c r="Y116" s="3" t="str">
        <f t="shared" si="135"/>
        <v>-</v>
      </c>
      <c r="Z116" s="15" t="str">
        <f t="shared" si="136"/>
        <v>-</v>
      </c>
      <c r="AA116" s="18" t="str">
        <f t="shared" si="137"/>
        <v>-</v>
      </c>
      <c r="AB116" s="3" t="str">
        <f t="shared" si="138"/>
        <v>-</v>
      </c>
    </row>
    <row r="117" spans="1:28" ht="12.75" customHeight="1" x14ac:dyDescent="0.2">
      <c r="A117" s="34" t="s">
        <v>87</v>
      </c>
      <c r="B117" s="46" t="s">
        <v>37</v>
      </c>
      <c r="C117" s="132"/>
      <c r="D117" s="21"/>
      <c r="E117" s="132"/>
      <c r="F117" s="133"/>
      <c r="G117" s="28">
        <f t="shared" si="123"/>
        <v>0</v>
      </c>
      <c r="H117" s="28">
        <f t="shared" si="124"/>
        <v>0</v>
      </c>
      <c r="I117" s="92" t="str">
        <f t="shared" si="125"/>
        <v/>
      </c>
      <c r="J117" s="134"/>
      <c r="K117" s="134"/>
      <c r="L117" s="3" t="str">
        <f t="shared" si="126"/>
        <v>-</v>
      </c>
      <c r="M117" s="92" t="str">
        <f t="shared" si="127"/>
        <v/>
      </c>
      <c r="N117" s="134" t="s">
        <v>79</v>
      </c>
      <c r="O117" s="134" t="s">
        <v>79</v>
      </c>
      <c r="P117" s="3" t="str">
        <f t="shared" si="128"/>
        <v>-</v>
      </c>
      <c r="Q117" s="43"/>
      <c r="R117" s="3" t="str">
        <f t="shared" si="129"/>
        <v>-</v>
      </c>
      <c r="S117" s="3" t="str">
        <f t="shared" si="130"/>
        <v>-</v>
      </c>
      <c r="T117" s="15" t="str">
        <f t="shared" si="131"/>
        <v>-</v>
      </c>
      <c r="U117" s="18" t="str">
        <f t="shared" si="132"/>
        <v>-</v>
      </c>
      <c r="V117" s="3" t="str">
        <f t="shared" si="133"/>
        <v>-</v>
      </c>
      <c r="W117" s="3" t="str">
        <f t="shared" si="134"/>
        <v>-</v>
      </c>
      <c r="Y117" s="3" t="str">
        <f t="shared" si="135"/>
        <v>-</v>
      </c>
      <c r="Z117" s="15" t="str">
        <f t="shared" si="136"/>
        <v>-</v>
      </c>
      <c r="AA117" s="18" t="str">
        <f t="shared" si="137"/>
        <v>-</v>
      </c>
      <c r="AB117" s="3" t="str">
        <f t="shared" si="138"/>
        <v>-</v>
      </c>
    </row>
    <row r="118" spans="1:28" ht="12.75" customHeight="1" x14ac:dyDescent="0.2">
      <c r="A118" s="34" t="s">
        <v>153</v>
      </c>
      <c r="B118" s="46" t="s">
        <v>52</v>
      </c>
      <c r="C118" s="132"/>
      <c r="D118" s="21"/>
      <c r="E118" s="132"/>
      <c r="F118" s="133"/>
      <c r="G118" s="28">
        <f t="shared" si="123"/>
        <v>0</v>
      </c>
      <c r="H118" s="28">
        <f t="shared" si="124"/>
        <v>0</v>
      </c>
      <c r="I118" s="92" t="str">
        <f t="shared" si="125"/>
        <v/>
      </c>
      <c r="J118" s="134"/>
      <c r="K118" s="134"/>
      <c r="L118" s="3" t="str">
        <f t="shared" si="126"/>
        <v>-</v>
      </c>
      <c r="M118" s="92" t="str">
        <f t="shared" si="127"/>
        <v/>
      </c>
      <c r="N118" s="134" t="s">
        <v>79</v>
      </c>
      <c r="O118" s="134" t="s">
        <v>79</v>
      </c>
      <c r="P118" s="3" t="str">
        <f t="shared" si="128"/>
        <v>-</v>
      </c>
      <c r="Q118" s="43"/>
      <c r="R118" s="3" t="str">
        <f t="shared" si="129"/>
        <v>-</v>
      </c>
      <c r="S118" s="3" t="str">
        <f t="shared" si="130"/>
        <v>-</v>
      </c>
      <c r="T118" s="15" t="str">
        <f t="shared" si="131"/>
        <v>-</v>
      </c>
      <c r="U118" s="18" t="str">
        <f t="shared" si="132"/>
        <v>-</v>
      </c>
      <c r="V118" s="3" t="str">
        <f t="shared" si="133"/>
        <v>-</v>
      </c>
      <c r="W118" s="3" t="str">
        <f t="shared" si="134"/>
        <v>-</v>
      </c>
      <c r="Y118" s="3" t="str">
        <f t="shared" si="135"/>
        <v>-</v>
      </c>
      <c r="Z118" s="15" t="str">
        <f t="shared" si="136"/>
        <v>-</v>
      </c>
      <c r="AA118" s="18" t="str">
        <f t="shared" si="137"/>
        <v>-</v>
      </c>
      <c r="AB118" s="3" t="str">
        <f t="shared" si="138"/>
        <v>-</v>
      </c>
    </row>
    <row r="119" spans="1:28" ht="12.75" customHeight="1" x14ac:dyDescent="0.2">
      <c r="A119" s="34" t="s">
        <v>88</v>
      </c>
      <c r="B119" s="46" t="s">
        <v>48</v>
      </c>
      <c r="C119" s="132"/>
      <c r="D119" s="21"/>
      <c r="E119" s="132"/>
      <c r="F119" s="133"/>
      <c r="G119" s="28">
        <f t="shared" si="123"/>
        <v>0</v>
      </c>
      <c r="H119" s="28">
        <f t="shared" si="124"/>
        <v>0</v>
      </c>
      <c r="I119" s="92" t="str">
        <f t="shared" si="125"/>
        <v/>
      </c>
      <c r="J119" s="134"/>
      <c r="K119" s="134"/>
      <c r="L119" s="3" t="str">
        <f t="shared" si="126"/>
        <v>-</v>
      </c>
      <c r="M119" s="92" t="str">
        <f t="shared" si="127"/>
        <v/>
      </c>
      <c r="N119" s="134" t="s">
        <v>79</v>
      </c>
      <c r="O119" s="134" t="s">
        <v>79</v>
      </c>
      <c r="P119" s="3" t="str">
        <f t="shared" si="128"/>
        <v>-</v>
      </c>
      <c r="Q119" s="43"/>
      <c r="R119" s="3" t="str">
        <f t="shared" si="129"/>
        <v>-</v>
      </c>
      <c r="S119" s="3" t="str">
        <f t="shared" si="130"/>
        <v>-</v>
      </c>
      <c r="T119" s="15" t="str">
        <f t="shared" si="131"/>
        <v>-</v>
      </c>
      <c r="U119" s="18" t="str">
        <f t="shared" si="132"/>
        <v>-</v>
      </c>
      <c r="V119" s="3" t="str">
        <f t="shared" si="133"/>
        <v>-</v>
      </c>
      <c r="W119" s="3" t="str">
        <f t="shared" si="134"/>
        <v>-</v>
      </c>
      <c r="Y119" s="3" t="str">
        <f t="shared" si="135"/>
        <v>-</v>
      </c>
      <c r="Z119" s="15" t="str">
        <f t="shared" si="136"/>
        <v>-</v>
      </c>
      <c r="AA119" s="18" t="str">
        <f t="shared" si="137"/>
        <v>-</v>
      </c>
      <c r="AB119" s="3" t="str">
        <f t="shared" si="138"/>
        <v>-</v>
      </c>
    </row>
    <row r="120" spans="1:28" ht="12.75" customHeight="1" x14ac:dyDescent="0.2">
      <c r="A120" s="34"/>
      <c r="B120" s="46"/>
      <c r="C120" s="132"/>
      <c r="D120" s="21"/>
      <c r="E120" s="132"/>
      <c r="F120" s="133"/>
      <c r="G120" s="28">
        <f t="shared" si="123"/>
        <v>0</v>
      </c>
      <c r="H120" s="28">
        <f t="shared" si="124"/>
        <v>0</v>
      </c>
      <c r="I120" s="92" t="str">
        <f t="shared" si="125"/>
        <v/>
      </c>
      <c r="J120" s="134"/>
      <c r="K120" s="134"/>
      <c r="L120" s="3" t="str">
        <f t="shared" si="126"/>
        <v>-</v>
      </c>
      <c r="M120" s="92" t="str">
        <f t="shared" si="127"/>
        <v/>
      </c>
      <c r="N120" s="134" t="s">
        <v>79</v>
      </c>
      <c r="O120" s="134" t="s">
        <v>79</v>
      </c>
      <c r="P120" s="3" t="str">
        <f t="shared" si="128"/>
        <v>-</v>
      </c>
      <c r="Q120" s="43"/>
      <c r="R120" s="3" t="str">
        <f t="shared" si="129"/>
        <v>-</v>
      </c>
      <c r="S120" s="3" t="str">
        <f t="shared" si="130"/>
        <v>-</v>
      </c>
      <c r="T120" s="15" t="str">
        <f t="shared" si="131"/>
        <v>-</v>
      </c>
      <c r="U120" s="18" t="str">
        <f t="shared" si="132"/>
        <v>-</v>
      </c>
      <c r="V120" s="3" t="str">
        <f t="shared" si="133"/>
        <v>-</v>
      </c>
      <c r="W120" s="3" t="str">
        <f t="shared" si="134"/>
        <v>-</v>
      </c>
      <c r="Y120" s="3" t="str">
        <f t="shared" si="135"/>
        <v>-</v>
      </c>
      <c r="Z120" s="15" t="str">
        <f t="shared" si="136"/>
        <v>-</v>
      </c>
      <c r="AA120" s="18" t="str">
        <f t="shared" si="137"/>
        <v>-</v>
      </c>
      <c r="AB120" s="3" t="str">
        <f t="shared" si="138"/>
        <v>-</v>
      </c>
    </row>
    <row r="121" spans="1:28" s="20" customFormat="1" ht="12.75" customHeight="1" x14ac:dyDescent="0.2">
      <c r="A121" s="24">
        <v>11</v>
      </c>
      <c r="B121" s="47" t="s">
        <v>222</v>
      </c>
      <c r="C121" s="30">
        <f>ROUND(SUM(C112:C120),0)</f>
        <v>0</v>
      </c>
      <c r="D121" s="44"/>
      <c r="E121" s="30">
        <f>ROUND(SUM(E112:E120),0)</f>
        <v>0</v>
      </c>
      <c r="F121" s="48">
        <f>ROUND(SUM(F112:F120),0)</f>
        <v>0</v>
      </c>
      <c r="G121" s="30">
        <f>ROUND(SUM(G112:G120),0)</f>
        <v>0</v>
      </c>
      <c r="H121" s="30">
        <f>SUM(H112:H120)</f>
        <v>0</v>
      </c>
      <c r="I121" s="92"/>
      <c r="J121" s="6"/>
      <c r="K121" s="6"/>
      <c r="L121" s="6"/>
      <c r="M121" s="9"/>
      <c r="N121" s="6"/>
      <c r="O121" s="6"/>
      <c r="P121" s="6"/>
      <c r="R121" s="4">
        <f>ROUND(SUM(R112:R120),0)</f>
        <v>0</v>
      </c>
      <c r="S121" s="4">
        <f t="shared" ref="S121:W121" si="139">ROUND(SUM(S112:S120),0)</f>
        <v>0</v>
      </c>
      <c r="T121" s="16">
        <f t="shared" si="139"/>
        <v>0</v>
      </c>
      <c r="U121" s="19">
        <f t="shared" si="139"/>
        <v>0</v>
      </c>
      <c r="V121" s="4">
        <f t="shared" si="139"/>
        <v>0</v>
      </c>
      <c r="W121" s="4">
        <f t="shared" si="139"/>
        <v>0</v>
      </c>
      <c r="Y121" s="4">
        <f>ROUND(SUM(Y112:Y120),0)</f>
        <v>0</v>
      </c>
      <c r="Z121" s="16">
        <f>ROUND(SUM(Z112:Z120),0)</f>
        <v>0</v>
      </c>
      <c r="AA121" s="19">
        <f>ROUND(SUM(AA112:AA120),0)</f>
        <v>0</v>
      </c>
      <c r="AB121" s="4">
        <f>ROUND(SUM(AB112:AB120),0)</f>
        <v>0</v>
      </c>
    </row>
    <row r="122" spans="1:28" ht="12.75" customHeight="1" x14ac:dyDescent="0.2">
      <c r="B122" s="1"/>
      <c r="C122" s="21"/>
      <c r="D122" s="21"/>
      <c r="E122" s="21"/>
      <c r="F122" s="31"/>
      <c r="G122" s="22"/>
      <c r="H122" s="22"/>
      <c r="I122" s="92"/>
      <c r="J122" s="6"/>
      <c r="K122" s="6"/>
      <c r="L122" s="6"/>
      <c r="M122" s="9"/>
      <c r="N122" s="6"/>
      <c r="O122" s="6"/>
      <c r="P122" s="6"/>
    </row>
    <row r="123" spans="1:28" s="20" customFormat="1" ht="12.75" customHeight="1" x14ac:dyDescent="0.2">
      <c r="A123" s="24">
        <v>12</v>
      </c>
      <c r="B123" s="383" t="s">
        <v>274</v>
      </c>
      <c r="C123" s="384"/>
      <c r="D123" s="384"/>
      <c r="E123" s="384"/>
      <c r="F123" s="384"/>
      <c r="G123" s="384"/>
      <c r="H123" s="385"/>
      <c r="I123" s="92"/>
      <c r="J123" s="6"/>
      <c r="K123" s="6"/>
      <c r="L123" s="6"/>
      <c r="M123" s="9"/>
      <c r="N123" s="6"/>
      <c r="O123" s="6"/>
      <c r="P123" s="6"/>
      <c r="R123" s="2" t="s">
        <v>60</v>
      </c>
      <c r="S123" s="2" t="s">
        <v>61</v>
      </c>
      <c r="T123" s="14" t="s">
        <v>62</v>
      </c>
      <c r="U123" s="17" t="s">
        <v>60</v>
      </c>
      <c r="V123" s="2" t="s">
        <v>61</v>
      </c>
      <c r="W123" s="2" t="s">
        <v>62</v>
      </c>
      <c r="Y123" s="2" t="s">
        <v>79</v>
      </c>
      <c r="Z123" s="14" t="s">
        <v>171</v>
      </c>
      <c r="AA123" s="17" t="s">
        <v>79</v>
      </c>
      <c r="AB123" s="2" t="s">
        <v>171</v>
      </c>
    </row>
    <row r="124" spans="1:28" ht="12.75" customHeight="1" x14ac:dyDescent="0.2">
      <c r="A124" s="34" t="s">
        <v>89</v>
      </c>
      <c r="B124" s="46" t="s">
        <v>53</v>
      </c>
      <c r="C124" s="132"/>
      <c r="D124" s="21"/>
      <c r="E124" s="132"/>
      <c r="F124" s="133"/>
      <c r="G124" s="28">
        <f t="shared" ref="G124:G136" si="140">E124+F124</f>
        <v>0</v>
      </c>
      <c r="H124" s="28">
        <f t="shared" ref="H124:H136" si="141">C124-G124</f>
        <v>0</v>
      </c>
      <c r="I124" s="92" t="str">
        <f t="shared" ref="I124:I136" si="142">IF(AND($C124="",$E124="",$F124=""),"",IF(AND(OR($C124&lt;&gt;"",$G124&lt;&gt;""),OR(J124="",K124="")),"Select values! -&gt;",""))</f>
        <v/>
      </c>
      <c r="J124" s="134"/>
      <c r="K124" s="134"/>
      <c r="L124" s="3" t="str">
        <f t="shared" ref="L124:L136" si="143">IF(J124=K124,"-", "Allocation change")</f>
        <v>-</v>
      </c>
      <c r="M124" s="92" t="str">
        <f t="shared" ref="M124:M136" si="144">IF(AND($C124="",$E124="",$F124=""),"",IF(AND(OR($C124&lt;&gt;"",$G124&lt;&gt;""),OR(N124="",O124="")),"Select values! -&gt;",""))</f>
        <v/>
      </c>
      <c r="N124" s="134" t="s">
        <v>79</v>
      </c>
      <c r="O124" s="134" t="s">
        <v>79</v>
      </c>
      <c r="P124" s="3" t="str">
        <f t="shared" ref="P124:P136" si="145">IF(N124=O124,"-","Origin change")</f>
        <v>-</v>
      </c>
      <c r="Q124" s="43"/>
      <c r="R124" s="3" t="str">
        <f t="shared" ref="R124:R136" si="146">IF(J124="Internal",C124,"-")</f>
        <v>-</v>
      </c>
      <c r="S124" s="3" t="str">
        <f t="shared" ref="S124:S136" si="147">IF(J124="Related",C124,"-")</f>
        <v>-</v>
      </c>
      <c r="T124" s="15" t="str">
        <f t="shared" ref="T124:T136" si="148">IF(J124="External",C124,"-")</f>
        <v>-</v>
      </c>
      <c r="U124" s="18" t="str">
        <f t="shared" ref="U124:U136" si="149">IF(K124="Internal",G124,"-")</f>
        <v>-</v>
      </c>
      <c r="V124" s="3" t="str">
        <f t="shared" ref="V124:V136" si="150">IF(K124="Related",G124,"-")</f>
        <v>-</v>
      </c>
      <c r="W124" s="3" t="str">
        <f t="shared" ref="W124:W136" si="151">IF(K124="External",G124,"-")</f>
        <v>-</v>
      </c>
      <c r="Y124" s="3" t="str">
        <f t="shared" ref="Y124:Y136" si="152">IF($N124="Canadian",IF($C124="","-",$C124),"-")</f>
        <v>-</v>
      </c>
      <c r="Z124" s="15" t="str">
        <f t="shared" ref="Z124:Z136" si="153">IF($N124="Non-Canadian",IF($C124="","-",$C124),"-")</f>
        <v>-</v>
      </c>
      <c r="AA124" s="18" t="str">
        <f t="shared" ref="AA124:AA136" si="154">IF($O124="Canadian",IF($G124=0,"-",$G124),"-")</f>
        <v>-</v>
      </c>
      <c r="AB124" s="3" t="str">
        <f t="shared" ref="AB124:AB136" si="155">IF($O124="Non-Canadian",IF($G124=0,"-",$G124),"-")</f>
        <v>-</v>
      </c>
    </row>
    <row r="125" spans="1:28" ht="12.75" customHeight="1" x14ac:dyDescent="0.2">
      <c r="A125" s="34" t="s">
        <v>154</v>
      </c>
      <c r="B125" s="46" t="s">
        <v>19</v>
      </c>
      <c r="C125" s="132"/>
      <c r="D125" s="21"/>
      <c r="E125" s="132"/>
      <c r="F125" s="133"/>
      <c r="G125" s="28">
        <f t="shared" si="140"/>
        <v>0</v>
      </c>
      <c r="H125" s="28">
        <f t="shared" si="141"/>
        <v>0</v>
      </c>
      <c r="I125" s="92" t="str">
        <f t="shared" si="142"/>
        <v/>
      </c>
      <c r="J125" s="134"/>
      <c r="K125" s="134"/>
      <c r="L125" s="3" t="str">
        <f t="shared" si="143"/>
        <v>-</v>
      </c>
      <c r="M125" s="92" t="str">
        <f t="shared" si="144"/>
        <v/>
      </c>
      <c r="N125" s="134" t="s">
        <v>79</v>
      </c>
      <c r="O125" s="134" t="s">
        <v>79</v>
      </c>
      <c r="P125" s="3" t="str">
        <f t="shared" si="145"/>
        <v>-</v>
      </c>
      <c r="Q125" s="43"/>
      <c r="R125" s="3" t="str">
        <f t="shared" si="146"/>
        <v>-</v>
      </c>
      <c r="S125" s="3" t="str">
        <f t="shared" si="147"/>
        <v>-</v>
      </c>
      <c r="T125" s="15" t="str">
        <f t="shared" si="148"/>
        <v>-</v>
      </c>
      <c r="U125" s="18" t="str">
        <f t="shared" si="149"/>
        <v>-</v>
      </c>
      <c r="V125" s="3" t="str">
        <f t="shared" si="150"/>
        <v>-</v>
      </c>
      <c r="W125" s="3" t="str">
        <f t="shared" si="151"/>
        <v>-</v>
      </c>
      <c r="Y125" s="3" t="str">
        <f t="shared" si="152"/>
        <v>-</v>
      </c>
      <c r="Z125" s="15" t="str">
        <f t="shared" si="153"/>
        <v>-</v>
      </c>
      <c r="AA125" s="18" t="str">
        <f t="shared" si="154"/>
        <v>-</v>
      </c>
      <c r="AB125" s="3" t="str">
        <f t="shared" si="155"/>
        <v>-</v>
      </c>
    </row>
    <row r="126" spans="1:28" ht="12.75" customHeight="1" x14ac:dyDescent="0.2">
      <c r="A126" s="34" t="s">
        <v>90</v>
      </c>
      <c r="B126" s="46" t="s">
        <v>20</v>
      </c>
      <c r="C126" s="132"/>
      <c r="D126" s="21"/>
      <c r="E126" s="132"/>
      <c r="F126" s="133"/>
      <c r="G126" s="28">
        <f t="shared" si="140"/>
        <v>0</v>
      </c>
      <c r="H126" s="28">
        <f t="shared" si="141"/>
        <v>0</v>
      </c>
      <c r="I126" s="92" t="str">
        <f t="shared" si="142"/>
        <v/>
      </c>
      <c r="J126" s="134"/>
      <c r="K126" s="134"/>
      <c r="L126" s="3" t="str">
        <f t="shared" si="143"/>
        <v>-</v>
      </c>
      <c r="M126" s="92" t="str">
        <f t="shared" si="144"/>
        <v/>
      </c>
      <c r="N126" s="134" t="s">
        <v>79</v>
      </c>
      <c r="O126" s="134" t="s">
        <v>79</v>
      </c>
      <c r="P126" s="3" t="str">
        <f t="shared" si="145"/>
        <v>-</v>
      </c>
      <c r="Q126" s="43"/>
      <c r="R126" s="3" t="str">
        <f t="shared" si="146"/>
        <v>-</v>
      </c>
      <c r="S126" s="3" t="str">
        <f t="shared" si="147"/>
        <v>-</v>
      </c>
      <c r="T126" s="15" t="str">
        <f t="shared" si="148"/>
        <v>-</v>
      </c>
      <c r="U126" s="18" t="str">
        <f t="shared" si="149"/>
        <v>-</v>
      </c>
      <c r="V126" s="3" t="str">
        <f t="shared" si="150"/>
        <v>-</v>
      </c>
      <c r="W126" s="3" t="str">
        <f t="shared" si="151"/>
        <v>-</v>
      </c>
      <c r="Y126" s="3" t="str">
        <f t="shared" si="152"/>
        <v>-</v>
      </c>
      <c r="Z126" s="15" t="str">
        <f t="shared" si="153"/>
        <v>-</v>
      </c>
      <c r="AA126" s="18" t="str">
        <f t="shared" si="154"/>
        <v>-</v>
      </c>
      <c r="AB126" s="3" t="str">
        <f t="shared" si="155"/>
        <v>-</v>
      </c>
    </row>
    <row r="127" spans="1:28" ht="12.75" customHeight="1" x14ac:dyDescent="0.2">
      <c r="A127" s="34" t="s">
        <v>155</v>
      </c>
      <c r="B127" s="46" t="s">
        <v>21</v>
      </c>
      <c r="C127" s="132"/>
      <c r="D127" s="21"/>
      <c r="E127" s="132"/>
      <c r="F127" s="133"/>
      <c r="G127" s="28">
        <f t="shared" si="140"/>
        <v>0</v>
      </c>
      <c r="H127" s="28">
        <f t="shared" si="141"/>
        <v>0</v>
      </c>
      <c r="I127" s="92" t="str">
        <f t="shared" si="142"/>
        <v/>
      </c>
      <c r="J127" s="134"/>
      <c r="K127" s="134"/>
      <c r="L127" s="3" t="str">
        <f t="shared" si="143"/>
        <v>-</v>
      </c>
      <c r="M127" s="92" t="str">
        <f t="shared" si="144"/>
        <v/>
      </c>
      <c r="N127" s="134" t="s">
        <v>79</v>
      </c>
      <c r="O127" s="134" t="s">
        <v>79</v>
      </c>
      <c r="P127" s="3" t="str">
        <f t="shared" si="145"/>
        <v>-</v>
      </c>
      <c r="Q127" s="43"/>
      <c r="R127" s="3" t="str">
        <f t="shared" si="146"/>
        <v>-</v>
      </c>
      <c r="S127" s="3" t="str">
        <f t="shared" si="147"/>
        <v>-</v>
      </c>
      <c r="T127" s="15" t="str">
        <f t="shared" si="148"/>
        <v>-</v>
      </c>
      <c r="U127" s="18" t="str">
        <f t="shared" si="149"/>
        <v>-</v>
      </c>
      <c r="V127" s="3" t="str">
        <f t="shared" si="150"/>
        <v>-</v>
      </c>
      <c r="W127" s="3" t="str">
        <f t="shared" si="151"/>
        <v>-</v>
      </c>
      <c r="Y127" s="3" t="str">
        <f t="shared" si="152"/>
        <v>-</v>
      </c>
      <c r="Z127" s="15" t="str">
        <f t="shared" si="153"/>
        <v>-</v>
      </c>
      <c r="AA127" s="18" t="str">
        <f t="shared" si="154"/>
        <v>-</v>
      </c>
      <c r="AB127" s="3" t="str">
        <f t="shared" si="155"/>
        <v>-</v>
      </c>
    </row>
    <row r="128" spans="1:28" ht="12.75" customHeight="1" x14ac:dyDescent="0.2">
      <c r="A128" s="34" t="s">
        <v>156</v>
      </c>
      <c r="B128" s="46" t="s">
        <v>22</v>
      </c>
      <c r="C128" s="132"/>
      <c r="D128" s="21"/>
      <c r="E128" s="132"/>
      <c r="F128" s="133"/>
      <c r="G128" s="28">
        <f t="shared" si="140"/>
        <v>0</v>
      </c>
      <c r="H128" s="28">
        <f t="shared" si="141"/>
        <v>0</v>
      </c>
      <c r="I128" s="92" t="str">
        <f t="shared" si="142"/>
        <v/>
      </c>
      <c r="J128" s="134"/>
      <c r="K128" s="134"/>
      <c r="L128" s="3" t="str">
        <f t="shared" si="143"/>
        <v>-</v>
      </c>
      <c r="M128" s="92" t="str">
        <f t="shared" si="144"/>
        <v/>
      </c>
      <c r="N128" s="134" t="s">
        <v>79</v>
      </c>
      <c r="O128" s="134" t="s">
        <v>79</v>
      </c>
      <c r="P128" s="3" t="str">
        <f t="shared" si="145"/>
        <v>-</v>
      </c>
      <c r="Q128" s="43"/>
      <c r="R128" s="3" t="str">
        <f t="shared" si="146"/>
        <v>-</v>
      </c>
      <c r="S128" s="3" t="str">
        <f t="shared" si="147"/>
        <v>-</v>
      </c>
      <c r="T128" s="15" t="str">
        <f t="shared" si="148"/>
        <v>-</v>
      </c>
      <c r="U128" s="18" t="str">
        <f t="shared" si="149"/>
        <v>-</v>
      </c>
      <c r="V128" s="3" t="str">
        <f t="shared" si="150"/>
        <v>-</v>
      </c>
      <c r="W128" s="3" t="str">
        <f t="shared" si="151"/>
        <v>-</v>
      </c>
      <c r="Y128" s="3" t="str">
        <f t="shared" si="152"/>
        <v>-</v>
      </c>
      <c r="Z128" s="15" t="str">
        <f t="shared" si="153"/>
        <v>-</v>
      </c>
      <c r="AA128" s="18" t="str">
        <f t="shared" si="154"/>
        <v>-</v>
      </c>
      <c r="AB128" s="3" t="str">
        <f t="shared" si="155"/>
        <v>-</v>
      </c>
    </row>
    <row r="129" spans="1:28" ht="12.75" customHeight="1" x14ac:dyDescent="0.2">
      <c r="A129" s="34" t="s">
        <v>91</v>
      </c>
      <c r="B129" s="46" t="s">
        <v>340</v>
      </c>
      <c r="C129" s="132"/>
      <c r="D129" s="21"/>
      <c r="E129" s="132"/>
      <c r="F129" s="133"/>
      <c r="G129" s="28">
        <f t="shared" si="140"/>
        <v>0</v>
      </c>
      <c r="H129" s="28">
        <f t="shared" si="141"/>
        <v>0</v>
      </c>
      <c r="I129" s="92" t="str">
        <f t="shared" si="142"/>
        <v/>
      </c>
      <c r="J129" s="134"/>
      <c r="K129" s="134"/>
      <c r="L129" s="3" t="str">
        <f t="shared" si="143"/>
        <v>-</v>
      </c>
      <c r="M129" s="92" t="str">
        <f t="shared" si="144"/>
        <v/>
      </c>
      <c r="N129" s="134" t="s">
        <v>79</v>
      </c>
      <c r="O129" s="134" t="s">
        <v>79</v>
      </c>
      <c r="P129" s="3" t="str">
        <f t="shared" si="145"/>
        <v>-</v>
      </c>
      <c r="Q129" s="43"/>
      <c r="R129" s="3" t="str">
        <f t="shared" si="146"/>
        <v>-</v>
      </c>
      <c r="S129" s="3" t="str">
        <f t="shared" si="147"/>
        <v>-</v>
      </c>
      <c r="T129" s="15" t="str">
        <f t="shared" si="148"/>
        <v>-</v>
      </c>
      <c r="U129" s="18" t="str">
        <f t="shared" si="149"/>
        <v>-</v>
      </c>
      <c r="V129" s="3" t="str">
        <f t="shared" si="150"/>
        <v>-</v>
      </c>
      <c r="W129" s="3" t="str">
        <f t="shared" si="151"/>
        <v>-</v>
      </c>
      <c r="Y129" s="3" t="str">
        <f t="shared" si="152"/>
        <v>-</v>
      </c>
      <c r="Z129" s="15" t="str">
        <f t="shared" si="153"/>
        <v>-</v>
      </c>
      <c r="AA129" s="18" t="str">
        <f t="shared" si="154"/>
        <v>-</v>
      </c>
      <c r="AB129" s="3" t="str">
        <f t="shared" si="155"/>
        <v>-</v>
      </c>
    </row>
    <row r="130" spans="1:28" ht="12.75" customHeight="1" x14ac:dyDescent="0.2">
      <c r="A130" s="34" t="s">
        <v>157</v>
      </c>
      <c r="B130" s="46" t="s">
        <v>341</v>
      </c>
      <c r="C130" s="132"/>
      <c r="D130" s="21"/>
      <c r="E130" s="132"/>
      <c r="F130" s="133"/>
      <c r="G130" s="28">
        <f t="shared" si="140"/>
        <v>0</v>
      </c>
      <c r="H130" s="28">
        <f t="shared" si="141"/>
        <v>0</v>
      </c>
      <c r="I130" s="92" t="str">
        <f t="shared" si="142"/>
        <v/>
      </c>
      <c r="J130" s="134"/>
      <c r="K130" s="134"/>
      <c r="L130" s="3" t="str">
        <f t="shared" si="143"/>
        <v>-</v>
      </c>
      <c r="M130" s="92" t="str">
        <f t="shared" si="144"/>
        <v/>
      </c>
      <c r="N130" s="134" t="s">
        <v>79</v>
      </c>
      <c r="O130" s="134" t="s">
        <v>79</v>
      </c>
      <c r="P130" s="3" t="str">
        <f t="shared" si="145"/>
        <v>-</v>
      </c>
      <c r="Q130" s="43"/>
      <c r="R130" s="3" t="str">
        <f t="shared" si="146"/>
        <v>-</v>
      </c>
      <c r="S130" s="3" t="str">
        <f t="shared" si="147"/>
        <v>-</v>
      </c>
      <c r="T130" s="15" t="str">
        <f t="shared" si="148"/>
        <v>-</v>
      </c>
      <c r="U130" s="18" t="str">
        <f t="shared" si="149"/>
        <v>-</v>
      </c>
      <c r="V130" s="3" t="str">
        <f t="shared" si="150"/>
        <v>-</v>
      </c>
      <c r="W130" s="3" t="str">
        <f t="shared" si="151"/>
        <v>-</v>
      </c>
      <c r="Y130" s="3" t="str">
        <f t="shared" si="152"/>
        <v>-</v>
      </c>
      <c r="Z130" s="15" t="str">
        <f t="shared" si="153"/>
        <v>-</v>
      </c>
      <c r="AA130" s="18" t="str">
        <f t="shared" si="154"/>
        <v>-</v>
      </c>
      <c r="AB130" s="3" t="str">
        <f t="shared" si="155"/>
        <v>-</v>
      </c>
    </row>
    <row r="131" spans="1:28" ht="12.75" customHeight="1" x14ac:dyDescent="0.2">
      <c r="A131" s="34" t="s">
        <v>158</v>
      </c>
      <c r="B131" s="46" t="s">
        <v>35</v>
      </c>
      <c r="C131" s="132"/>
      <c r="D131" s="21"/>
      <c r="E131" s="132"/>
      <c r="F131" s="133"/>
      <c r="G131" s="28">
        <f t="shared" si="140"/>
        <v>0</v>
      </c>
      <c r="H131" s="28">
        <f t="shared" si="141"/>
        <v>0</v>
      </c>
      <c r="I131" s="92" t="str">
        <f t="shared" si="142"/>
        <v/>
      </c>
      <c r="J131" s="134"/>
      <c r="K131" s="134"/>
      <c r="L131" s="3" t="str">
        <f t="shared" si="143"/>
        <v>-</v>
      </c>
      <c r="M131" s="92" t="str">
        <f t="shared" si="144"/>
        <v/>
      </c>
      <c r="N131" s="134" t="s">
        <v>79</v>
      </c>
      <c r="O131" s="134" t="s">
        <v>79</v>
      </c>
      <c r="P131" s="3" t="str">
        <f t="shared" si="145"/>
        <v>-</v>
      </c>
      <c r="Q131" s="43"/>
      <c r="R131" s="3" t="str">
        <f t="shared" si="146"/>
        <v>-</v>
      </c>
      <c r="S131" s="3" t="str">
        <f t="shared" si="147"/>
        <v>-</v>
      </c>
      <c r="T131" s="15" t="str">
        <f t="shared" si="148"/>
        <v>-</v>
      </c>
      <c r="U131" s="18" t="str">
        <f t="shared" si="149"/>
        <v>-</v>
      </c>
      <c r="V131" s="3" t="str">
        <f t="shared" si="150"/>
        <v>-</v>
      </c>
      <c r="W131" s="3" t="str">
        <f t="shared" si="151"/>
        <v>-</v>
      </c>
      <c r="Y131" s="3" t="str">
        <f t="shared" si="152"/>
        <v>-</v>
      </c>
      <c r="Z131" s="15" t="str">
        <f t="shared" si="153"/>
        <v>-</v>
      </c>
      <c r="AA131" s="18" t="str">
        <f t="shared" si="154"/>
        <v>-</v>
      </c>
      <c r="AB131" s="3" t="str">
        <f t="shared" si="155"/>
        <v>-</v>
      </c>
    </row>
    <row r="132" spans="1:28" ht="12.75" customHeight="1" x14ac:dyDescent="0.2">
      <c r="A132" s="34" t="s">
        <v>92</v>
      </c>
      <c r="B132" s="46" t="s">
        <v>23</v>
      </c>
      <c r="C132" s="132"/>
      <c r="D132" s="21"/>
      <c r="E132" s="132"/>
      <c r="F132" s="133"/>
      <c r="G132" s="28">
        <f t="shared" si="140"/>
        <v>0</v>
      </c>
      <c r="H132" s="28">
        <f t="shared" si="141"/>
        <v>0</v>
      </c>
      <c r="I132" s="92" t="str">
        <f t="shared" si="142"/>
        <v/>
      </c>
      <c r="J132" s="134"/>
      <c r="K132" s="134"/>
      <c r="L132" s="3" t="str">
        <f t="shared" si="143"/>
        <v>-</v>
      </c>
      <c r="M132" s="92" t="str">
        <f t="shared" si="144"/>
        <v/>
      </c>
      <c r="N132" s="134" t="s">
        <v>79</v>
      </c>
      <c r="O132" s="134" t="s">
        <v>79</v>
      </c>
      <c r="P132" s="3" t="str">
        <f t="shared" si="145"/>
        <v>-</v>
      </c>
      <c r="Q132" s="43"/>
      <c r="R132" s="3" t="str">
        <f t="shared" si="146"/>
        <v>-</v>
      </c>
      <c r="S132" s="3" t="str">
        <f t="shared" si="147"/>
        <v>-</v>
      </c>
      <c r="T132" s="15" t="str">
        <f t="shared" si="148"/>
        <v>-</v>
      </c>
      <c r="U132" s="18" t="str">
        <f t="shared" si="149"/>
        <v>-</v>
      </c>
      <c r="V132" s="3" t="str">
        <f t="shared" si="150"/>
        <v>-</v>
      </c>
      <c r="W132" s="3" t="str">
        <f t="shared" si="151"/>
        <v>-</v>
      </c>
      <c r="Y132" s="3" t="str">
        <f t="shared" si="152"/>
        <v>-</v>
      </c>
      <c r="Z132" s="15" t="str">
        <f t="shared" si="153"/>
        <v>-</v>
      </c>
      <c r="AA132" s="18" t="str">
        <f t="shared" si="154"/>
        <v>-</v>
      </c>
      <c r="AB132" s="3" t="str">
        <f t="shared" si="155"/>
        <v>-</v>
      </c>
    </row>
    <row r="133" spans="1:28" ht="12.75" customHeight="1" x14ac:dyDescent="0.2">
      <c r="A133" s="34" t="s">
        <v>159</v>
      </c>
      <c r="B133" s="46" t="s">
        <v>54</v>
      </c>
      <c r="C133" s="132"/>
      <c r="D133" s="21"/>
      <c r="E133" s="132"/>
      <c r="F133" s="133"/>
      <c r="G133" s="28">
        <f t="shared" si="140"/>
        <v>0</v>
      </c>
      <c r="H133" s="28">
        <f t="shared" si="141"/>
        <v>0</v>
      </c>
      <c r="I133" s="92" t="str">
        <f t="shared" si="142"/>
        <v/>
      </c>
      <c r="J133" s="134"/>
      <c r="K133" s="134"/>
      <c r="L133" s="3" t="str">
        <f t="shared" si="143"/>
        <v>-</v>
      </c>
      <c r="M133" s="92" t="str">
        <f t="shared" si="144"/>
        <v/>
      </c>
      <c r="N133" s="134" t="s">
        <v>79</v>
      </c>
      <c r="O133" s="134" t="s">
        <v>79</v>
      </c>
      <c r="P133" s="3" t="str">
        <f t="shared" si="145"/>
        <v>-</v>
      </c>
      <c r="Q133" s="43"/>
      <c r="R133" s="3" t="str">
        <f t="shared" si="146"/>
        <v>-</v>
      </c>
      <c r="S133" s="3" t="str">
        <f t="shared" si="147"/>
        <v>-</v>
      </c>
      <c r="T133" s="15" t="str">
        <f t="shared" si="148"/>
        <v>-</v>
      </c>
      <c r="U133" s="18" t="str">
        <f t="shared" si="149"/>
        <v>-</v>
      </c>
      <c r="V133" s="3" t="str">
        <f t="shared" si="150"/>
        <v>-</v>
      </c>
      <c r="W133" s="3" t="str">
        <f t="shared" si="151"/>
        <v>-</v>
      </c>
      <c r="Y133" s="3" t="str">
        <f t="shared" si="152"/>
        <v>-</v>
      </c>
      <c r="Z133" s="15" t="str">
        <f t="shared" si="153"/>
        <v>-</v>
      </c>
      <c r="AA133" s="18" t="str">
        <f t="shared" si="154"/>
        <v>-</v>
      </c>
      <c r="AB133" s="3" t="str">
        <f t="shared" si="155"/>
        <v>-</v>
      </c>
    </row>
    <row r="134" spans="1:28" ht="12.75" customHeight="1" x14ac:dyDescent="0.2">
      <c r="A134" s="34" t="s">
        <v>160</v>
      </c>
      <c r="B134" s="46" t="s">
        <v>52</v>
      </c>
      <c r="C134" s="132"/>
      <c r="D134" s="21"/>
      <c r="E134" s="132"/>
      <c r="F134" s="133"/>
      <c r="G134" s="28">
        <f t="shared" si="140"/>
        <v>0</v>
      </c>
      <c r="H134" s="28">
        <f t="shared" si="141"/>
        <v>0</v>
      </c>
      <c r="I134" s="92" t="str">
        <f t="shared" si="142"/>
        <v/>
      </c>
      <c r="J134" s="134"/>
      <c r="K134" s="134"/>
      <c r="L134" s="3" t="str">
        <f t="shared" si="143"/>
        <v>-</v>
      </c>
      <c r="M134" s="92" t="str">
        <f t="shared" si="144"/>
        <v/>
      </c>
      <c r="N134" s="134" t="s">
        <v>79</v>
      </c>
      <c r="O134" s="134" t="s">
        <v>79</v>
      </c>
      <c r="P134" s="3" t="str">
        <f t="shared" si="145"/>
        <v>-</v>
      </c>
      <c r="Q134" s="43"/>
      <c r="R134" s="3" t="str">
        <f t="shared" si="146"/>
        <v>-</v>
      </c>
      <c r="S134" s="3" t="str">
        <f t="shared" si="147"/>
        <v>-</v>
      </c>
      <c r="T134" s="15" t="str">
        <f t="shared" si="148"/>
        <v>-</v>
      </c>
      <c r="U134" s="18" t="str">
        <f t="shared" si="149"/>
        <v>-</v>
      </c>
      <c r="V134" s="3" t="str">
        <f t="shared" si="150"/>
        <v>-</v>
      </c>
      <c r="W134" s="3" t="str">
        <f t="shared" si="151"/>
        <v>-</v>
      </c>
      <c r="Y134" s="3" t="str">
        <f t="shared" si="152"/>
        <v>-</v>
      </c>
      <c r="Z134" s="15" t="str">
        <f t="shared" si="153"/>
        <v>-</v>
      </c>
      <c r="AA134" s="18" t="str">
        <f t="shared" si="154"/>
        <v>-</v>
      </c>
      <c r="AB134" s="3" t="str">
        <f t="shared" si="155"/>
        <v>-</v>
      </c>
    </row>
    <row r="135" spans="1:28" ht="12.75" customHeight="1" x14ac:dyDescent="0.2">
      <c r="A135" s="34" t="s">
        <v>93</v>
      </c>
      <c r="B135" s="46" t="s">
        <v>48</v>
      </c>
      <c r="C135" s="132"/>
      <c r="D135" s="21"/>
      <c r="E135" s="132"/>
      <c r="F135" s="133"/>
      <c r="G135" s="28">
        <f t="shared" si="140"/>
        <v>0</v>
      </c>
      <c r="H135" s="28">
        <f t="shared" si="141"/>
        <v>0</v>
      </c>
      <c r="I135" s="92" t="str">
        <f t="shared" si="142"/>
        <v/>
      </c>
      <c r="J135" s="134"/>
      <c r="K135" s="134"/>
      <c r="L135" s="3" t="str">
        <f t="shared" si="143"/>
        <v>-</v>
      </c>
      <c r="M135" s="92" t="str">
        <f t="shared" si="144"/>
        <v/>
      </c>
      <c r="N135" s="134" t="s">
        <v>79</v>
      </c>
      <c r="O135" s="134" t="s">
        <v>79</v>
      </c>
      <c r="P135" s="3" t="str">
        <f t="shared" si="145"/>
        <v>-</v>
      </c>
      <c r="Q135" s="43"/>
      <c r="R135" s="3" t="str">
        <f t="shared" si="146"/>
        <v>-</v>
      </c>
      <c r="S135" s="3" t="str">
        <f t="shared" si="147"/>
        <v>-</v>
      </c>
      <c r="T135" s="15" t="str">
        <f t="shared" si="148"/>
        <v>-</v>
      </c>
      <c r="U135" s="18" t="str">
        <f t="shared" si="149"/>
        <v>-</v>
      </c>
      <c r="V135" s="3" t="str">
        <f t="shared" si="150"/>
        <v>-</v>
      </c>
      <c r="W135" s="3" t="str">
        <f t="shared" si="151"/>
        <v>-</v>
      </c>
      <c r="Y135" s="3" t="str">
        <f t="shared" si="152"/>
        <v>-</v>
      </c>
      <c r="Z135" s="15" t="str">
        <f t="shared" si="153"/>
        <v>-</v>
      </c>
      <c r="AA135" s="18" t="str">
        <f t="shared" si="154"/>
        <v>-</v>
      </c>
      <c r="AB135" s="3" t="str">
        <f t="shared" si="155"/>
        <v>-</v>
      </c>
    </row>
    <row r="136" spans="1:28" ht="12.75" customHeight="1" x14ac:dyDescent="0.2">
      <c r="A136" s="34"/>
      <c r="B136" s="46"/>
      <c r="C136" s="132"/>
      <c r="D136" s="21"/>
      <c r="E136" s="132"/>
      <c r="F136" s="133"/>
      <c r="G136" s="28">
        <f t="shared" si="140"/>
        <v>0</v>
      </c>
      <c r="H136" s="28">
        <f t="shared" si="141"/>
        <v>0</v>
      </c>
      <c r="I136" s="92" t="str">
        <f t="shared" si="142"/>
        <v/>
      </c>
      <c r="J136" s="134"/>
      <c r="K136" s="134"/>
      <c r="L136" s="3" t="str">
        <f t="shared" si="143"/>
        <v>-</v>
      </c>
      <c r="M136" s="92" t="str">
        <f t="shared" si="144"/>
        <v/>
      </c>
      <c r="N136" s="134" t="s">
        <v>79</v>
      </c>
      <c r="O136" s="134" t="s">
        <v>79</v>
      </c>
      <c r="P136" s="3" t="str">
        <f t="shared" si="145"/>
        <v>-</v>
      </c>
      <c r="Q136" s="43"/>
      <c r="R136" s="3" t="str">
        <f t="shared" si="146"/>
        <v>-</v>
      </c>
      <c r="S136" s="3" t="str">
        <f t="shared" si="147"/>
        <v>-</v>
      </c>
      <c r="T136" s="15" t="str">
        <f t="shared" si="148"/>
        <v>-</v>
      </c>
      <c r="U136" s="18" t="str">
        <f t="shared" si="149"/>
        <v>-</v>
      </c>
      <c r="V136" s="3" t="str">
        <f t="shared" si="150"/>
        <v>-</v>
      </c>
      <c r="W136" s="3" t="str">
        <f t="shared" si="151"/>
        <v>-</v>
      </c>
      <c r="Y136" s="3" t="str">
        <f t="shared" si="152"/>
        <v>-</v>
      </c>
      <c r="Z136" s="15" t="str">
        <f t="shared" si="153"/>
        <v>-</v>
      </c>
      <c r="AA136" s="18" t="str">
        <f t="shared" si="154"/>
        <v>-</v>
      </c>
      <c r="AB136" s="3" t="str">
        <f t="shared" si="155"/>
        <v>-</v>
      </c>
    </row>
    <row r="137" spans="1:28" s="20" customFormat="1" ht="12.75" customHeight="1" x14ac:dyDescent="0.2">
      <c r="A137" s="24">
        <v>12</v>
      </c>
      <c r="B137" s="47" t="s">
        <v>342</v>
      </c>
      <c r="C137" s="30">
        <f>ROUND(SUM(C124:C136),0)</f>
        <v>0</v>
      </c>
      <c r="D137" s="44"/>
      <c r="E137" s="30">
        <f>ROUND(SUM(E124:E136),0)</f>
        <v>0</v>
      </c>
      <c r="F137" s="48">
        <f>ROUND(SUM(F124:F136),0)</f>
        <v>0</v>
      </c>
      <c r="G137" s="30">
        <f>ROUND(SUM(G124:G136),0)</f>
        <v>0</v>
      </c>
      <c r="H137" s="30">
        <f>SUM(H124:H136)</f>
        <v>0</v>
      </c>
      <c r="I137" s="92"/>
      <c r="J137" s="6"/>
      <c r="K137" s="6"/>
      <c r="L137" s="6"/>
      <c r="M137" s="9"/>
      <c r="N137" s="6"/>
      <c r="O137" s="6"/>
      <c r="P137" s="6"/>
      <c r="R137" s="4">
        <f>ROUND(SUM(R124:R136),0)</f>
        <v>0</v>
      </c>
      <c r="S137" s="4">
        <f t="shared" ref="S137:W137" si="156">ROUND(SUM(S124:S136),0)</f>
        <v>0</v>
      </c>
      <c r="T137" s="16">
        <f t="shared" si="156"/>
        <v>0</v>
      </c>
      <c r="U137" s="19">
        <f t="shared" si="156"/>
        <v>0</v>
      </c>
      <c r="V137" s="4">
        <f t="shared" si="156"/>
        <v>0</v>
      </c>
      <c r="W137" s="4">
        <f t="shared" si="156"/>
        <v>0</v>
      </c>
      <c r="Y137" s="4">
        <f>ROUND(SUM(Y124:Y136),0)</f>
        <v>0</v>
      </c>
      <c r="Z137" s="16">
        <f>ROUND(SUM(Z124:Z136),0)</f>
        <v>0</v>
      </c>
      <c r="AA137" s="19">
        <f>ROUND(SUM(AA124:AA136),0)</f>
        <v>0</v>
      </c>
      <c r="AB137" s="4">
        <f>ROUND(SUM(AB124:AB136),0)</f>
        <v>0</v>
      </c>
    </row>
    <row r="138" spans="1:28" ht="12.75" customHeight="1" thickBot="1" x14ac:dyDescent="0.25">
      <c r="B138" s="1"/>
      <c r="C138" s="21"/>
      <c r="D138" s="21"/>
      <c r="E138" s="21"/>
      <c r="F138" s="21"/>
      <c r="G138" s="22"/>
      <c r="H138" s="22"/>
      <c r="I138" s="92"/>
      <c r="J138" s="6"/>
      <c r="K138" s="6"/>
      <c r="L138" s="6"/>
      <c r="M138" s="9"/>
      <c r="N138" s="6"/>
      <c r="O138" s="6"/>
      <c r="P138" s="6"/>
      <c r="Q138" s="6"/>
      <c r="R138" s="6"/>
      <c r="S138" s="6"/>
      <c r="T138" s="6"/>
      <c r="Y138" s="9"/>
      <c r="Z138" s="9"/>
      <c r="AA138" s="9"/>
      <c r="AB138" s="9"/>
    </row>
    <row r="139" spans="1:28" ht="14.25" customHeight="1" thickBot="1" x14ac:dyDescent="0.25">
      <c r="A139" s="52" t="s">
        <v>174</v>
      </c>
      <c r="B139" s="53"/>
      <c r="C139" s="55">
        <f>C137+C121+C106+C94+C88+C81+C69+C58+C45</f>
        <v>0</v>
      </c>
      <c r="D139" s="44"/>
      <c r="E139" s="353">
        <f>E137+E121+E106+E94+E88+E81+E69+E58+E45</f>
        <v>0</v>
      </c>
      <c r="F139" s="352">
        <f>F137+F121+F106+F94+F88+F81+F69+F58+F45</f>
        <v>0</v>
      </c>
      <c r="G139" s="54">
        <f>G137+G121+G106+G94+G88+G81+G69+G58+G45</f>
        <v>0</v>
      </c>
      <c r="H139" s="55">
        <f>H137+H121+H106+H94+H88+H81+H69+H58+H45</f>
        <v>0</v>
      </c>
      <c r="I139" s="92"/>
      <c r="J139" s="6"/>
      <c r="K139" s="6"/>
      <c r="L139" s="6"/>
      <c r="M139" s="9"/>
      <c r="N139" s="6"/>
      <c r="O139" s="6"/>
      <c r="P139" s="6"/>
      <c r="Q139" s="6"/>
      <c r="R139" s="6"/>
      <c r="S139" s="6"/>
      <c r="T139" s="6"/>
      <c r="Y139" s="9"/>
      <c r="Z139" s="9"/>
      <c r="AA139" s="9"/>
      <c r="AB139" s="9"/>
    </row>
    <row r="140" spans="1:28" ht="12.75" customHeight="1" thickBot="1" x14ac:dyDescent="0.25">
      <c r="B140" s="1"/>
      <c r="C140" s="21"/>
      <c r="D140" s="21"/>
      <c r="E140" s="21"/>
      <c r="F140" s="21"/>
      <c r="G140" s="22"/>
      <c r="H140" s="22"/>
      <c r="I140" s="92"/>
      <c r="J140" s="6"/>
      <c r="K140" s="6"/>
      <c r="L140" s="6"/>
      <c r="M140" s="9"/>
      <c r="N140" s="6"/>
      <c r="O140" s="6"/>
      <c r="P140" s="6"/>
      <c r="Q140" s="6"/>
      <c r="R140" s="6"/>
      <c r="S140" s="6"/>
      <c r="T140" s="6"/>
      <c r="Y140" s="9"/>
      <c r="Z140" s="9"/>
      <c r="AA140" s="9"/>
      <c r="AB140" s="9"/>
    </row>
    <row r="141" spans="1:28" ht="14.25" customHeight="1" thickBot="1" x14ac:dyDescent="0.25">
      <c r="A141" s="52" t="s">
        <v>388</v>
      </c>
      <c r="B141" s="53"/>
      <c r="C141" s="55">
        <f>C66+C102</f>
        <v>0</v>
      </c>
      <c r="D141" s="44"/>
      <c r="E141" s="55">
        <f>E66+E102</f>
        <v>0</v>
      </c>
      <c r="F141" s="55">
        <f>F66+F102</f>
        <v>0</v>
      </c>
      <c r="G141" s="55">
        <f>G66+G102</f>
        <v>0</v>
      </c>
      <c r="H141" s="55">
        <f>H66+H102</f>
        <v>0</v>
      </c>
      <c r="I141" s="92"/>
      <c r="J141" s="6"/>
      <c r="K141" s="6"/>
      <c r="L141" s="6"/>
      <c r="M141" s="9"/>
      <c r="N141" s="6"/>
      <c r="O141" s="6"/>
      <c r="P141" s="6"/>
      <c r="Q141" s="6"/>
      <c r="R141" s="6"/>
      <c r="S141" s="6"/>
      <c r="T141" s="6"/>
      <c r="Y141" s="9"/>
      <c r="Z141" s="9"/>
      <c r="AA141" s="9"/>
      <c r="AB141" s="9"/>
    </row>
    <row r="142" spans="1:28" ht="12.75" customHeight="1" thickBot="1" x14ac:dyDescent="0.25">
      <c r="B142" s="1"/>
      <c r="C142" s="21"/>
      <c r="D142" s="21"/>
      <c r="E142" s="21"/>
      <c r="F142" s="21"/>
      <c r="G142" s="22"/>
      <c r="H142" s="22"/>
      <c r="I142" s="92"/>
      <c r="J142" s="6"/>
      <c r="K142" s="6"/>
      <c r="L142" s="6"/>
      <c r="M142" s="9"/>
      <c r="N142" s="6"/>
      <c r="O142" s="6"/>
      <c r="P142" s="6"/>
    </row>
    <row r="143" spans="1:28" ht="14.25" customHeight="1" x14ac:dyDescent="0.2">
      <c r="A143" s="406" t="s">
        <v>264</v>
      </c>
      <c r="B143" s="407"/>
      <c r="C143" s="407"/>
      <c r="D143" s="407"/>
      <c r="E143" s="407"/>
      <c r="F143" s="407"/>
      <c r="G143" s="407"/>
      <c r="H143" s="408"/>
      <c r="I143" s="92"/>
      <c r="J143" s="6"/>
      <c r="K143" s="6"/>
      <c r="L143" s="6"/>
      <c r="M143" s="9"/>
      <c r="N143" s="6"/>
      <c r="O143" s="6"/>
      <c r="P143" s="6"/>
    </row>
    <row r="144" spans="1:28" ht="12.75" customHeight="1" x14ac:dyDescent="0.2">
      <c r="A144" s="415" t="s">
        <v>386</v>
      </c>
      <c r="B144" s="398"/>
      <c r="C144" s="398"/>
      <c r="D144" s="398"/>
      <c r="E144" s="398"/>
      <c r="F144" s="398"/>
      <c r="G144" s="398"/>
      <c r="H144" s="398"/>
      <c r="I144" s="398"/>
      <c r="J144" s="398"/>
      <c r="K144" s="398"/>
      <c r="L144" s="398"/>
      <c r="M144" s="398"/>
      <c r="N144" s="398"/>
      <c r="O144" s="398"/>
      <c r="P144" s="399"/>
    </row>
    <row r="145" spans="1:28" s="20" customFormat="1" ht="12.75" customHeight="1" x14ac:dyDescent="0.2">
      <c r="A145" s="108">
        <v>13</v>
      </c>
      <c r="B145" s="428" t="s">
        <v>229</v>
      </c>
      <c r="C145" s="429"/>
      <c r="D145" s="429"/>
      <c r="E145" s="429"/>
      <c r="F145" s="429"/>
      <c r="G145" s="429"/>
      <c r="H145" s="430"/>
      <c r="I145" s="92"/>
      <c r="J145" s="6"/>
      <c r="K145" s="6"/>
      <c r="L145" s="6"/>
      <c r="M145" s="9"/>
      <c r="N145" s="6"/>
      <c r="O145" s="6"/>
      <c r="P145" s="6"/>
      <c r="R145" s="2" t="s">
        <v>60</v>
      </c>
      <c r="S145" s="2" t="s">
        <v>61</v>
      </c>
      <c r="T145" s="14" t="s">
        <v>62</v>
      </c>
      <c r="U145" s="17" t="s">
        <v>60</v>
      </c>
      <c r="V145" s="2" t="s">
        <v>61</v>
      </c>
      <c r="W145" s="2" t="s">
        <v>62</v>
      </c>
      <c r="Y145" s="2" t="s">
        <v>79</v>
      </c>
      <c r="Z145" s="14" t="s">
        <v>171</v>
      </c>
      <c r="AA145" s="17" t="s">
        <v>79</v>
      </c>
      <c r="AB145" s="2" t="s">
        <v>171</v>
      </c>
    </row>
    <row r="146" spans="1:28" s="20" customFormat="1" ht="12.75" customHeight="1" x14ac:dyDescent="0.2">
      <c r="A146" s="34" t="s">
        <v>235</v>
      </c>
      <c r="B146" s="46" t="s">
        <v>239</v>
      </c>
      <c r="C146" s="132"/>
      <c r="D146" s="109"/>
      <c r="E146" s="132"/>
      <c r="F146" s="133"/>
      <c r="G146" s="28">
        <f t="shared" ref="G146:G152" si="157">E146+F146</f>
        <v>0</v>
      </c>
      <c r="H146" s="28">
        <f t="shared" ref="H146:H152" si="158">C146-G146</f>
        <v>0</v>
      </c>
      <c r="I146" s="92" t="str">
        <f>IF(AND($C146="",$E146="",$F146=""),"",IF(AND(OR($C146&lt;&gt;"",$G146&lt;&gt;""),OR(J146="",K146="")),"Select values! -&gt;",""))</f>
        <v/>
      </c>
      <c r="J146" s="134"/>
      <c r="K146" s="134"/>
      <c r="L146" s="3" t="str">
        <f t="shared" ref="L146:L155" si="159">IF(J146=K146,"-", "Allocation change")</f>
        <v>-</v>
      </c>
      <c r="M146" s="92" t="str">
        <f t="shared" ref="M146:M155" si="160">IF(AND($C146="",$E146="",$F146=""),"",IF(AND(OR($C146&lt;&gt;"",$G146&lt;&gt;""),OR(N146="",O146="")),"Select values! -&gt;",""))</f>
        <v/>
      </c>
      <c r="N146" s="134" t="s">
        <v>79</v>
      </c>
      <c r="O146" s="134" t="s">
        <v>79</v>
      </c>
      <c r="P146" s="3" t="str">
        <f t="shared" ref="P146:P155" si="161">IF(N146=O146,"-","Origin change")</f>
        <v>-</v>
      </c>
      <c r="R146" s="3" t="str">
        <f t="shared" ref="R146:R155" si="162">IF(J146="Internal",C146,"-")</f>
        <v>-</v>
      </c>
      <c r="S146" s="3" t="str">
        <f t="shared" ref="S146:S155" si="163">IF(J146="Related",C146,"-")</f>
        <v>-</v>
      </c>
      <c r="T146" s="15" t="str">
        <f t="shared" ref="T146:T155" si="164">IF(J146="External",C146,"-")</f>
        <v>-</v>
      </c>
      <c r="U146" s="18" t="str">
        <f t="shared" ref="U146:U155" si="165">IF(K146="Internal",G146,"-")</f>
        <v>-</v>
      </c>
      <c r="V146" s="3" t="str">
        <f t="shared" ref="V146:V155" si="166">IF(K146="Related",G146,"-")</f>
        <v>-</v>
      </c>
      <c r="W146" s="3" t="str">
        <f t="shared" ref="W146:W155" si="167">IF(K146="External",G146,"-")</f>
        <v>-</v>
      </c>
      <c r="X146" s="7"/>
      <c r="Y146" s="3" t="str">
        <f t="shared" ref="Y146:Y155" si="168">IF($N146="Canadian",IF($C146="","-",$C146),"-")</f>
        <v>-</v>
      </c>
      <c r="Z146" s="15" t="str">
        <f t="shared" ref="Z146:Z155" si="169">IF($N146="Non-Canadian",IF($C146="","-",$C146),"-")</f>
        <v>-</v>
      </c>
      <c r="AA146" s="18" t="str">
        <f t="shared" ref="AA146:AA155" si="170">IF($O146="Canadian",IF($G146=0,"-",$G146),"-")</f>
        <v>-</v>
      </c>
      <c r="AB146" s="3" t="str">
        <f t="shared" ref="AB146:AB155" si="171">IF($O146="Non-Canadian",IF($G146=0,"-",$G146),"-")</f>
        <v>-</v>
      </c>
    </row>
    <row r="147" spans="1:28" s="20" customFormat="1" ht="12.75" customHeight="1" x14ac:dyDescent="0.2">
      <c r="A147" s="34" t="s">
        <v>236</v>
      </c>
      <c r="B147" s="46" t="s">
        <v>240</v>
      </c>
      <c r="C147" s="132"/>
      <c r="D147" s="109"/>
      <c r="E147" s="132"/>
      <c r="F147" s="133"/>
      <c r="G147" s="28">
        <f t="shared" si="157"/>
        <v>0</v>
      </c>
      <c r="H147" s="28">
        <f t="shared" si="158"/>
        <v>0</v>
      </c>
      <c r="I147" s="92" t="str">
        <f t="shared" ref="I147:I155" si="172">IF(AND($C147="",$E147="",$F147=""),"",IF(AND(OR($C147&lt;&gt;"",$G147&lt;&gt;""),OR(J147="",K147="")),"Select values! -&gt;",""))</f>
        <v/>
      </c>
      <c r="J147" s="134"/>
      <c r="K147" s="134"/>
      <c r="L147" s="3" t="str">
        <f t="shared" si="159"/>
        <v>-</v>
      </c>
      <c r="M147" s="92" t="str">
        <f t="shared" si="160"/>
        <v/>
      </c>
      <c r="N147" s="134" t="s">
        <v>79</v>
      </c>
      <c r="O147" s="134" t="s">
        <v>79</v>
      </c>
      <c r="P147" s="3" t="str">
        <f t="shared" si="161"/>
        <v>-</v>
      </c>
      <c r="R147" s="3" t="str">
        <f t="shared" si="162"/>
        <v>-</v>
      </c>
      <c r="S147" s="3" t="str">
        <f t="shared" si="163"/>
        <v>-</v>
      </c>
      <c r="T147" s="15" t="str">
        <f t="shared" si="164"/>
        <v>-</v>
      </c>
      <c r="U147" s="18" t="str">
        <f t="shared" si="165"/>
        <v>-</v>
      </c>
      <c r="V147" s="3" t="str">
        <f t="shared" si="166"/>
        <v>-</v>
      </c>
      <c r="W147" s="3" t="str">
        <f t="shared" si="167"/>
        <v>-</v>
      </c>
      <c r="X147" s="7"/>
      <c r="Y147" s="3" t="str">
        <f t="shared" si="168"/>
        <v>-</v>
      </c>
      <c r="Z147" s="15" t="str">
        <f t="shared" si="169"/>
        <v>-</v>
      </c>
      <c r="AA147" s="18" t="str">
        <f t="shared" si="170"/>
        <v>-</v>
      </c>
      <c r="AB147" s="3" t="str">
        <f t="shared" si="171"/>
        <v>-</v>
      </c>
    </row>
    <row r="148" spans="1:28" s="20" customFormat="1" ht="12.75" customHeight="1" x14ac:dyDescent="0.2">
      <c r="A148" s="34" t="s">
        <v>237</v>
      </c>
      <c r="B148" s="46" t="s">
        <v>241</v>
      </c>
      <c r="C148" s="132"/>
      <c r="D148" s="109"/>
      <c r="E148" s="132"/>
      <c r="F148" s="133"/>
      <c r="G148" s="28">
        <f t="shared" si="157"/>
        <v>0</v>
      </c>
      <c r="H148" s="28">
        <f t="shared" si="158"/>
        <v>0</v>
      </c>
      <c r="I148" s="92" t="str">
        <f t="shared" si="172"/>
        <v/>
      </c>
      <c r="J148" s="134"/>
      <c r="K148" s="134"/>
      <c r="L148" s="3" t="str">
        <f t="shared" si="159"/>
        <v>-</v>
      </c>
      <c r="M148" s="92" t="str">
        <f t="shared" si="160"/>
        <v/>
      </c>
      <c r="N148" s="134" t="s">
        <v>79</v>
      </c>
      <c r="O148" s="134" t="s">
        <v>79</v>
      </c>
      <c r="P148" s="3" t="str">
        <f t="shared" si="161"/>
        <v>-</v>
      </c>
      <c r="R148" s="3" t="str">
        <f t="shared" si="162"/>
        <v>-</v>
      </c>
      <c r="S148" s="3" t="str">
        <f t="shared" si="163"/>
        <v>-</v>
      </c>
      <c r="T148" s="15" t="str">
        <f t="shared" si="164"/>
        <v>-</v>
      </c>
      <c r="U148" s="18" t="str">
        <f t="shared" si="165"/>
        <v>-</v>
      </c>
      <c r="V148" s="3" t="str">
        <f t="shared" si="166"/>
        <v>-</v>
      </c>
      <c r="W148" s="3" t="str">
        <f t="shared" si="167"/>
        <v>-</v>
      </c>
      <c r="X148" s="7"/>
      <c r="Y148" s="3" t="str">
        <f t="shared" si="168"/>
        <v>-</v>
      </c>
      <c r="Z148" s="15" t="str">
        <f t="shared" si="169"/>
        <v>-</v>
      </c>
      <c r="AA148" s="18" t="str">
        <f t="shared" si="170"/>
        <v>-</v>
      </c>
      <c r="AB148" s="3" t="str">
        <f t="shared" si="171"/>
        <v>-</v>
      </c>
    </row>
    <row r="149" spans="1:28" s="20" customFormat="1" ht="12.75" customHeight="1" x14ac:dyDescent="0.2">
      <c r="A149" s="34" t="s">
        <v>238</v>
      </c>
      <c r="B149" s="46" t="s">
        <v>242</v>
      </c>
      <c r="C149" s="132"/>
      <c r="D149" s="109"/>
      <c r="E149" s="132"/>
      <c r="F149" s="133"/>
      <c r="G149" s="28">
        <f t="shared" si="157"/>
        <v>0</v>
      </c>
      <c r="H149" s="28">
        <f t="shared" si="158"/>
        <v>0</v>
      </c>
      <c r="I149" s="92" t="str">
        <f t="shared" si="172"/>
        <v/>
      </c>
      <c r="J149" s="134"/>
      <c r="K149" s="134"/>
      <c r="L149" s="3" t="str">
        <f t="shared" si="159"/>
        <v>-</v>
      </c>
      <c r="M149" s="92" t="str">
        <f t="shared" si="160"/>
        <v/>
      </c>
      <c r="N149" s="134" t="s">
        <v>79</v>
      </c>
      <c r="O149" s="134" t="s">
        <v>79</v>
      </c>
      <c r="P149" s="3" t="str">
        <f t="shared" si="161"/>
        <v>-</v>
      </c>
      <c r="R149" s="3" t="str">
        <f t="shared" si="162"/>
        <v>-</v>
      </c>
      <c r="S149" s="3" t="str">
        <f t="shared" si="163"/>
        <v>-</v>
      </c>
      <c r="T149" s="15" t="str">
        <f t="shared" si="164"/>
        <v>-</v>
      </c>
      <c r="U149" s="18" t="str">
        <f t="shared" si="165"/>
        <v>-</v>
      </c>
      <c r="V149" s="3" t="str">
        <f t="shared" si="166"/>
        <v>-</v>
      </c>
      <c r="W149" s="3" t="str">
        <f t="shared" si="167"/>
        <v>-</v>
      </c>
      <c r="X149" s="7"/>
      <c r="Y149" s="3" t="str">
        <f t="shared" si="168"/>
        <v>-</v>
      </c>
      <c r="Z149" s="15" t="str">
        <f t="shared" si="169"/>
        <v>-</v>
      </c>
      <c r="AA149" s="18" t="str">
        <f t="shared" si="170"/>
        <v>-</v>
      </c>
      <c r="AB149" s="3" t="str">
        <f t="shared" si="171"/>
        <v>-</v>
      </c>
    </row>
    <row r="150" spans="1:28" ht="12.75" customHeight="1" x14ac:dyDescent="0.2">
      <c r="A150" s="34" t="s">
        <v>94</v>
      </c>
      <c r="B150" s="46" t="s">
        <v>243</v>
      </c>
      <c r="C150" s="132"/>
      <c r="D150" s="21"/>
      <c r="E150" s="132"/>
      <c r="F150" s="133"/>
      <c r="G150" s="28">
        <f t="shared" si="157"/>
        <v>0</v>
      </c>
      <c r="H150" s="28">
        <f t="shared" si="158"/>
        <v>0</v>
      </c>
      <c r="I150" s="92" t="str">
        <f t="shared" si="172"/>
        <v/>
      </c>
      <c r="J150" s="134"/>
      <c r="K150" s="134"/>
      <c r="L150" s="3" t="str">
        <f t="shared" si="159"/>
        <v>-</v>
      </c>
      <c r="M150" s="92" t="str">
        <f t="shared" si="160"/>
        <v/>
      </c>
      <c r="N150" s="134" t="s">
        <v>79</v>
      </c>
      <c r="O150" s="134" t="s">
        <v>79</v>
      </c>
      <c r="P150" s="3" t="str">
        <f t="shared" si="161"/>
        <v>-</v>
      </c>
      <c r="Q150" s="43"/>
      <c r="R150" s="3" t="str">
        <f t="shared" si="162"/>
        <v>-</v>
      </c>
      <c r="S150" s="3" t="str">
        <f t="shared" si="163"/>
        <v>-</v>
      </c>
      <c r="T150" s="15" t="str">
        <f t="shared" si="164"/>
        <v>-</v>
      </c>
      <c r="U150" s="18" t="str">
        <f t="shared" si="165"/>
        <v>-</v>
      </c>
      <c r="V150" s="3" t="str">
        <f t="shared" si="166"/>
        <v>-</v>
      </c>
      <c r="W150" s="3" t="str">
        <f t="shared" si="167"/>
        <v>-</v>
      </c>
      <c r="Y150" s="3" t="str">
        <f t="shared" si="168"/>
        <v>-</v>
      </c>
      <c r="Z150" s="15" t="str">
        <f t="shared" si="169"/>
        <v>-</v>
      </c>
      <c r="AA150" s="18" t="str">
        <f t="shared" si="170"/>
        <v>-</v>
      </c>
      <c r="AB150" s="3" t="str">
        <f t="shared" si="171"/>
        <v>-</v>
      </c>
    </row>
    <row r="151" spans="1:28" ht="12.75" customHeight="1" x14ac:dyDescent="0.2">
      <c r="A151" s="34" t="s">
        <v>161</v>
      </c>
      <c r="B151" s="46" t="s">
        <v>244</v>
      </c>
      <c r="C151" s="132"/>
      <c r="D151" s="21"/>
      <c r="E151" s="132"/>
      <c r="F151" s="133"/>
      <c r="G151" s="28">
        <f t="shared" si="157"/>
        <v>0</v>
      </c>
      <c r="H151" s="28">
        <f t="shared" si="158"/>
        <v>0</v>
      </c>
      <c r="I151" s="92" t="str">
        <f t="shared" si="172"/>
        <v/>
      </c>
      <c r="J151" s="134"/>
      <c r="K151" s="134"/>
      <c r="L151" s="3" t="str">
        <f t="shared" si="159"/>
        <v>-</v>
      </c>
      <c r="M151" s="92" t="str">
        <f t="shared" si="160"/>
        <v/>
      </c>
      <c r="N151" s="134" t="s">
        <v>79</v>
      </c>
      <c r="O151" s="134" t="s">
        <v>79</v>
      </c>
      <c r="P151" s="3" t="str">
        <f t="shared" si="161"/>
        <v>-</v>
      </c>
      <c r="Q151" s="43"/>
      <c r="R151" s="3" t="str">
        <f t="shared" si="162"/>
        <v>-</v>
      </c>
      <c r="S151" s="3" t="str">
        <f t="shared" si="163"/>
        <v>-</v>
      </c>
      <c r="T151" s="15" t="str">
        <f t="shared" si="164"/>
        <v>-</v>
      </c>
      <c r="U151" s="18" t="str">
        <f t="shared" si="165"/>
        <v>-</v>
      </c>
      <c r="V151" s="3" t="str">
        <f t="shared" si="166"/>
        <v>-</v>
      </c>
      <c r="W151" s="3" t="str">
        <f t="shared" si="167"/>
        <v>-</v>
      </c>
      <c r="Y151" s="3" t="str">
        <f t="shared" si="168"/>
        <v>-</v>
      </c>
      <c r="Z151" s="15" t="str">
        <f t="shared" si="169"/>
        <v>-</v>
      </c>
      <c r="AA151" s="18" t="str">
        <f t="shared" si="170"/>
        <v>-</v>
      </c>
      <c r="AB151" s="3" t="str">
        <f t="shared" si="171"/>
        <v>-</v>
      </c>
    </row>
    <row r="152" spans="1:28" ht="12.75" customHeight="1" x14ac:dyDescent="0.2">
      <c r="A152" s="34" t="s">
        <v>245</v>
      </c>
      <c r="B152" s="46" t="s">
        <v>247</v>
      </c>
      <c r="C152" s="132"/>
      <c r="D152" s="21"/>
      <c r="E152" s="132"/>
      <c r="F152" s="133"/>
      <c r="G152" s="28">
        <f t="shared" si="157"/>
        <v>0</v>
      </c>
      <c r="H152" s="28">
        <f t="shared" si="158"/>
        <v>0</v>
      </c>
      <c r="I152" s="92" t="str">
        <f t="shared" si="172"/>
        <v/>
      </c>
      <c r="J152" s="134"/>
      <c r="K152" s="134"/>
      <c r="L152" s="3" t="str">
        <f t="shared" si="159"/>
        <v>-</v>
      </c>
      <c r="M152" s="92" t="str">
        <f t="shared" si="160"/>
        <v/>
      </c>
      <c r="N152" s="134" t="s">
        <v>79</v>
      </c>
      <c r="O152" s="134" t="s">
        <v>79</v>
      </c>
      <c r="P152" s="3" t="str">
        <f t="shared" si="161"/>
        <v>-</v>
      </c>
      <c r="Q152" s="43"/>
      <c r="R152" s="3" t="str">
        <f t="shared" si="162"/>
        <v>-</v>
      </c>
      <c r="S152" s="3" t="str">
        <f t="shared" si="163"/>
        <v>-</v>
      </c>
      <c r="T152" s="15" t="str">
        <f t="shared" si="164"/>
        <v>-</v>
      </c>
      <c r="U152" s="18" t="str">
        <f t="shared" si="165"/>
        <v>-</v>
      </c>
      <c r="V152" s="3" t="str">
        <f t="shared" si="166"/>
        <v>-</v>
      </c>
      <c r="W152" s="3" t="str">
        <f t="shared" si="167"/>
        <v>-</v>
      </c>
      <c r="Y152" s="3" t="str">
        <f t="shared" si="168"/>
        <v>-</v>
      </c>
      <c r="Z152" s="15" t="str">
        <f t="shared" si="169"/>
        <v>-</v>
      </c>
      <c r="AA152" s="18" t="str">
        <f t="shared" si="170"/>
        <v>-</v>
      </c>
      <c r="AB152" s="3" t="str">
        <f t="shared" si="171"/>
        <v>-</v>
      </c>
    </row>
    <row r="153" spans="1:28" ht="12.75" customHeight="1" x14ac:dyDescent="0.2">
      <c r="A153" s="34" t="s">
        <v>95</v>
      </c>
      <c r="B153" s="46" t="s">
        <v>246</v>
      </c>
      <c r="C153" s="132"/>
      <c r="D153" s="21"/>
      <c r="E153" s="132"/>
      <c r="F153" s="133"/>
      <c r="G153" s="28">
        <f>E153+F153</f>
        <v>0</v>
      </c>
      <c r="H153" s="28">
        <f>C153-G153</f>
        <v>0</v>
      </c>
      <c r="I153" s="92" t="str">
        <f t="shared" si="172"/>
        <v/>
      </c>
      <c r="J153" s="134"/>
      <c r="K153" s="134"/>
      <c r="L153" s="3" t="str">
        <f t="shared" si="159"/>
        <v>-</v>
      </c>
      <c r="M153" s="92" t="str">
        <f t="shared" si="160"/>
        <v/>
      </c>
      <c r="N153" s="134" t="s">
        <v>79</v>
      </c>
      <c r="O153" s="134" t="s">
        <v>79</v>
      </c>
      <c r="P153" s="3" t="str">
        <f t="shared" si="161"/>
        <v>-</v>
      </c>
      <c r="Q153" s="43"/>
      <c r="R153" s="3" t="str">
        <f t="shared" si="162"/>
        <v>-</v>
      </c>
      <c r="S153" s="3" t="str">
        <f t="shared" si="163"/>
        <v>-</v>
      </c>
      <c r="T153" s="15" t="str">
        <f t="shared" si="164"/>
        <v>-</v>
      </c>
      <c r="U153" s="18" t="str">
        <f t="shared" si="165"/>
        <v>-</v>
      </c>
      <c r="V153" s="3" t="str">
        <f t="shared" si="166"/>
        <v>-</v>
      </c>
      <c r="W153" s="3" t="str">
        <f t="shared" si="167"/>
        <v>-</v>
      </c>
      <c r="Y153" s="3" t="str">
        <f t="shared" si="168"/>
        <v>-</v>
      </c>
      <c r="Z153" s="15" t="str">
        <f t="shared" si="169"/>
        <v>-</v>
      </c>
      <c r="AA153" s="18" t="str">
        <f t="shared" si="170"/>
        <v>-</v>
      </c>
      <c r="AB153" s="3" t="str">
        <f t="shared" si="171"/>
        <v>-</v>
      </c>
    </row>
    <row r="154" spans="1:28" ht="12.75" customHeight="1" x14ac:dyDescent="0.2">
      <c r="A154" s="34" t="s">
        <v>96</v>
      </c>
      <c r="B154" s="46" t="s">
        <v>48</v>
      </c>
      <c r="C154" s="132"/>
      <c r="D154" s="21"/>
      <c r="E154" s="132"/>
      <c r="F154" s="133"/>
      <c r="G154" s="28">
        <f>E154+F154</f>
        <v>0</v>
      </c>
      <c r="H154" s="28">
        <f>C154-G154</f>
        <v>0</v>
      </c>
      <c r="I154" s="92" t="str">
        <f t="shared" si="172"/>
        <v/>
      </c>
      <c r="J154" s="134"/>
      <c r="K154" s="134"/>
      <c r="L154" s="3" t="str">
        <f t="shared" si="159"/>
        <v>-</v>
      </c>
      <c r="M154" s="92" t="str">
        <f t="shared" si="160"/>
        <v/>
      </c>
      <c r="N154" s="134" t="s">
        <v>79</v>
      </c>
      <c r="O154" s="134" t="s">
        <v>79</v>
      </c>
      <c r="P154" s="3" t="str">
        <f t="shared" si="161"/>
        <v>-</v>
      </c>
      <c r="Q154" s="43"/>
      <c r="R154" s="3" t="str">
        <f t="shared" si="162"/>
        <v>-</v>
      </c>
      <c r="S154" s="3" t="str">
        <f t="shared" si="163"/>
        <v>-</v>
      </c>
      <c r="T154" s="15" t="str">
        <f t="shared" si="164"/>
        <v>-</v>
      </c>
      <c r="U154" s="18" t="str">
        <f t="shared" si="165"/>
        <v>-</v>
      </c>
      <c r="V154" s="3" t="str">
        <f t="shared" si="166"/>
        <v>-</v>
      </c>
      <c r="W154" s="3" t="str">
        <f t="shared" si="167"/>
        <v>-</v>
      </c>
      <c r="Y154" s="3" t="str">
        <f t="shared" si="168"/>
        <v>-</v>
      </c>
      <c r="Z154" s="15" t="str">
        <f t="shared" si="169"/>
        <v>-</v>
      </c>
      <c r="AA154" s="18" t="str">
        <f t="shared" si="170"/>
        <v>-</v>
      </c>
      <c r="AB154" s="3" t="str">
        <f t="shared" si="171"/>
        <v>-</v>
      </c>
    </row>
    <row r="155" spans="1:28" ht="12.75" customHeight="1" x14ac:dyDescent="0.2">
      <c r="A155" s="34"/>
      <c r="B155" s="46"/>
      <c r="C155" s="132"/>
      <c r="D155" s="21"/>
      <c r="E155" s="132"/>
      <c r="F155" s="133"/>
      <c r="G155" s="28">
        <f>E155+F155</f>
        <v>0</v>
      </c>
      <c r="H155" s="28">
        <f>C155-G155</f>
        <v>0</v>
      </c>
      <c r="I155" s="92" t="str">
        <f t="shared" si="172"/>
        <v/>
      </c>
      <c r="J155" s="134"/>
      <c r="K155" s="134"/>
      <c r="L155" s="3" t="str">
        <f t="shared" si="159"/>
        <v>-</v>
      </c>
      <c r="M155" s="92" t="str">
        <f t="shared" si="160"/>
        <v/>
      </c>
      <c r="N155" s="134" t="s">
        <v>79</v>
      </c>
      <c r="O155" s="134" t="s">
        <v>79</v>
      </c>
      <c r="P155" s="3" t="str">
        <f t="shared" si="161"/>
        <v>-</v>
      </c>
      <c r="Q155" s="43"/>
      <c r="R155" s="3" t="str">
        <f t="shared" si="162"/>
        <v>-</v>
      </c>
      <c r="S155" s="3" t="str">
        <f t="shared" si="163"/>
        <v>-</v>
      </c>
      <c r="T155" s="15" t="str">
        <f t="shared" si="164"/>
        <v>-</v>
      </c>
      <c r="U155" s="18" t="str">
        <f t="shared" si="165"/>
        <v>-</v>
      </c>
      <c r="V155" s="3" t="str">
        <f t="shared" si="166"/>
        <v>-</v>
      </c>
      <c r="W155" s="3" t="str">
        <f t="shared" si="167"/>
        <v>-</v>
      </c>
      <c r="Y155" s="3" t="str">
        <f t="shared" si="168"/>
        <v>-</v>
      </c>
      <c r="Z155" s="15" t="str">
        <f t="shared" si="169"/>
        <v>-</v>
      </c>
      <c r="AA155" s="18" t="str">
        <f t="shared" si="170"/>
        <v>-</v>
      </c>
      <c r="AB155" s="3" t="str">
        <f t="shared" si="171"/>
        <v>-</v>
      </c>
    </row>
    <row r="156" spans="1:28" s="20" customFormat="1" ht="12.75" customHeight="1" x14ac:dyDescent="0.2">
      <c r="A156" s="24">
        <v>13</v>
      </c>
      <c r="B156" s="47" t="s">
        <v>263</v>
      </c>
      <c r="C156" s="30">
        <f>ROUND(SUM(C146:C155),0)</f>
        <v>0</v>
      </c>
      <c r="D156" s="44"/>
      <c r="E156" s="30">
        <f>ROUND(SUM(E146:E155),0)</f>
        <v>0</v>
      </c>
      <c r="F156" s="48">
        <f>ROUND(SUM(F146:F155),0)</f>
        <v>0</v>
      </c>
      <c r="G156" s="48">
        <f>ROUND(SUM(G146:G155),0)</f>
        <v>0</v>
      </c>
      <c r="H156" s="48">
        <f>ROUND(SUM(H146:H155),0)</f>
        <v>0</v>
      </c>
      <c r="I156" s="92"/>
      <c r="J156" s="6"/>
      <c r="K156" s="6"/>
      <c r="L156" s="6"/>
      <c r="M156" s="9"/>
      <c r="N156" s="6"/>
      <c r="O156" s="6"/>
      <c r="P156" s="6"/>
      <c r="R156" s="4">
        <f t="shared" ref="R156:W156" si="173">ROUND(SUM(R146:R155),0)</f>
        <v>0</v>
      </c>
      <c r="S156" s="4">
        <f t="shared" si="173"/>
        <v>0</v>
      </c>
      <c r="T156" s="4">
        <f t="shared" si="173"/>
        <v>0</v>
      </c>
      <c r="U156" s="4">
        <f t="shared" si="173"/>
        <v>0</v>
      </c>
      <c r="V156" s="4">
        <f t="shared" si="173"/>
        <v>0</v>
      </c>
      <c r="W156" s="4">
        <f t="shared" si="173"/>
        <v>0</v>
      </c>
      <c r="X156" s="4"/>
      <c r="Y156" s="4">
        <f>ROUND(SUM(Y146:Y155),0)</f>
        <v>0</v>
      </c>
      <c r="Z156" s="4">
        <f>ROUND(SUM(Z146:Z155),0)</f>
        <v>0</v>
      </c>
      <c r="AA156" s="4">
        <f>ROUND(SUM(AA146:AA155),0)</f>
        <v>0</v>
      </c>
      <c r="AB156" s="4">
        <f>ROUND(SUM(AB146:AB155),0)</f>
        <v>0</v>
      </c>
    </row>
    <row r="157" spans="1:28" ht="12.75" customHeight="1" x14ac:dyDescent="0.2">
      <c r="B157" s="1"/>
      <c r="C157" s="21"/>
      <c r="D157" s="21"/>
      <c r="E157" s="21"/>
      <c r="F157" s="21"/>
      <c r="G157" s="22"/>
      <c r="H157" s="22"/>
      <c r="I157" s="92"/>
      <c r="J157" s="6"/>
      <c r="K157" s="6"/>
      <c r="L157" s="6"/>
      <c r="M157" s="9"/>
      <c r="N157" s="6"/>
      <c r="O157" s="6"/>
      <c r="P157" s="6"/>
    </row>
    <row r="158" spans="1:28" s="20" customFormat="1" ht="12.75" customHeight="1" x14ac:dyDescent="0.2">
      <c r="A158" s="106">
        <v>14</v>
      </c>
      <c r="B158" s="409" t="s">
        <v>233</v>
      </c>
      <c r="C158" s="410"/>
      <c r="D158" s="410"/>
      <c r="E158" s="410"/>
      <c r="F158" s="410"/>
      <c r="G158" s="410"/>
      <c r="H158" s="411"/>
      <c r="I158" s="92"/>
      <c r="J158" s="6"/>
      <c r="K158" s="6"/>
      <c r="L158" s="6"/>
      <c r="M158" s="9"/>
      <c r="N158" s="6"/>
      <c r="O158" s="6"/>
      <c r="P158" s="6"/>
      <c r="R158" s="2" t="s">
        <v>60</v>
      </c>
      <c r="S158" s="2" t="s">
        <v>61</v>
      </c>
      <c r="T158" s="14" t="s">
        <v>62</v>
      </c>
      <c r="U158" s="17" t="s">
        <v>60</v>
      </c>
      <c r="V158" s="2" t="s">
        <v>61</v>
      </c>
      <c r="W158" s="2" t="s">
        <v>62</v>
      </c>
      <c r="Y158" s="2" t="s">
        <v>79</v>
      </c>
      <c r="Z158" s="14" t="s">
        <v>171</v>
      </c>
      <c r="AA158" s="17" t="s">
        <v>79</v>
      </c>
      <c r="AB158" s="2" t="s">
        <v>171</v>
      </c>
    </row>
    <row r="159" spans="1:28" s="20" customFormat="1" ht="12.75" customHeight="1" x14ac:dyDescent="0.2">
      <c r="A159" s="391" t="s">
        <v>386</v>
      </c>
      <c r="B159" s="392"/>
      <c r="C159" s="392"/>
      <c r="D159" s="392"/>
      <c r="E159" s="392"/>
      <c r="F159" s="392"/>
      <c r="G159" s="392"/>
      <c r="H159" s="392"/>
      <c r="I159" s="392"/>
      <c r="J159" s="392"/>
      <c r="K159" s="392"/>
      <c r="L159" s="392"/>
      <c r="M159" s="392"/>
      <c r="N159" s="392"/>
      <c r="O159" s="392"/>
      <c r="P159" s="393"/>
      <c r="R159" s="140"/>
      <c r="S159" s="140"/>
      <c r="T159" s="141"/>
      <c r="U159" s="142"/>
      <c r="V159" s="140"/>
      <c r="W159" s="140"/>
      <c r="Y159" s="140"/>
      <c r="Z159" s="141"/>
      <c r="AA159" s="142"/>
      <c r="AB159" s="140"/>
    </row>
    <row r="160" spans="1:28" ht="12.75" customHeight="1" x14ac:dyDescent="0.2">
      <c r="A160" s="107" t="s">
        <v>97</v>
      </c>
      <c r="B160" s="104" t="s">
        <v>248</v>
      </c>
      <c r="C160" s="135"/>
      <c r="D160" s="21"/>
      <c r="E160" s="135"/>
      <c r="F160" s="136"/>
      <c r="G160" s="105">
        <f>E160+F160</f>
        <v>0</v>
      </c>
      <c r="H160" s="105">
        <f t="shared" ref="H160:H176" si="174">C160-G160</f>
        <v>0</v>
      </c>
      <c r="I160" s="92" t="str">
        <f t="shared" ref="I160:I176" si="175">IF(AND($C160="",$E160="",$F160=""),"",IF(AND(OR($C160&lt;&gt;"",$G160&lt;&gt;""),OR(J160="",K160="")),"Select values! -&gt;",""))</f>
        <v/>
      </c>
      <c r="J160" s="134"/>
      <c r="K160" s="134"/>
      <c r="L160" s="3" t="str">
        <f t="shared" ref="L160:L176" si="176">IF(J160=K160,"-", "Allocation change")</f>
        <v>-</v>
      </c>
      <c r="M160" s="92" t="str">
        <f t="shared" ref="M160:M176" si="177">IF(AND($C160="",$E160="",$F160=""),"",IF(AND(OR($C160&lt;&gt;"",$G160&lt;&gt;""),OR(N160="",O160="")),"Select values! -&gt;",""))</f>
        <v/>
      </c>
      <c r="N160" s="134" t="s">
        <v>79</v>
      </c>
      <c r="O160" s="134" t="s">
        <v>79</v>
      </c>
      <c r="P160" s="3" t="str">
        <f t="shared" ref="P160:P176" si="178">IF(N160=O160,"-","Origin change")</f>
        <v>-</v>
      </c>
      <c r="Q160" s="43"/>
      <c r="R160" s="3" t="str">
        <f>IF(J160="Internal",C160,"-")</f>
        <v>-</v>
      </c>
      <c r="S160" s="3" t="str">
        <f>IF(J160="Related",C160,"-")</f>
        <v>-</v>
      </c>
      <c r="T160" s="15" t="str">
        <f>IF(J160="External",C160,"-")</f>
        <v>-</v>
      </c>
      <c r="U160" s="18" t="str">
        <f>IF(K160="Internal",G160,"-")</f>
        <v>-</v>
      </c>
      <c r="V160" s="3" t="str">
        <f>IF(K160="Related",G160,"-")</f>
        <v>-</v>
      </c>
      <c r="W160" s="3" t="str">
        <f>IF(K160="External",G160,"-")</f>
        <v>-</v>
      </c>
      <c r="Y160" s="3" t="str">
        <f t="shared" ref="Y160:Y176" si="179">IF($N160="Canadian",IF($C160="","-",$C160),"-")</f>
        <v>-</v>
      </c>
      <c r="Z160" s="15" t="str">
        <f t="shared" ref="Z160:Z176" si="180">IF($N160="Non-Canadian",IF($C160="","-",$C160),"-")</f>
        <v>-</v>
      </c>
      <c r="AA160" s="18" t="str">
        <f t="shared" ref="AA160:AA176" si="181">IF($O160="Canadian",IF($G160=0,"-",$G160),"-")</f>
        <v>-</v>
      </c>
      <c r="AB160" s="3" t="str">
        <f t="shared" ref="AB160:AB176" si="182">IF($O160="Non-Canadian",IF($G160=0,"-",$G160),"-")</f>
        <v>-</v>
      </c>
    </row>
    <row r="161" spans="1:28" ht="12.75" customHeight="1" x14ac:dyDescent="0.2">
      <c r="A161" s="34" t="s">
        <v>162</v>
      </c>
      <c r="B161" s="46" t="s">
        <v>24</v>
      </c>
      <c r="C161" s="132"/>
      <c r="D161" s="21"/>
      <c r="E161" s="132"/>
      <c r="F161" s="133"/>
      <c r="G161" s="28">
        <f>E161+F161</f>
        <v>0</v>
      </c>
      <c r="H161" s="28">
        <f t="shared" si="174"/>
        <v>0</v>
      </c>
      <c r="I161" s="92" t="str">
        <f t="shared" si="175"/>
        <v/>
      </c>
      <c r="J161" s="134"/>
      <c r="K161" s="134"/>
      <c r="L161" s="3" t="str">
        <f t="shared" si="176"/>
        <v>-</v>
      </c>
      <c r="M161" s="92" t="str">
        <f t="shared" si="177"/>
        <v/>
      </c>
      <c r="N161" s="134" t="s">
        <v>79</v>
      </c>
      <c r="O161" s="134" t="s">
        <v>79</v>
      </c>
      <c r="P161" s="3" t="str">
        <f t="shared" si="178"/>
        <v>-</v>
      </c>
      <c r="Q161" s="43"/>
      <c r="R161" s="3" t="str">
        <f>IF(J161="Internal",C161,"-")</f>
        <v>-</v>
      </c>
      <c r="S161" s="3" t="str">
        <f>IF(J161="Related",C161,"-")</f>
        <v>-</v>
      </c>
      <c r="T161" s="15" t="str">
        <f>IF(J161="External",C161,"-")</f>
        <v>-</v>
      </c>
      <c r="U161" s="18" t="str">
        <f>IF(K161="Internal",G161,"-")</f>
        <v>-</v>
      </c>
      <c r="V161" s="3" t="str">
        <f>IF(K161="Related",G161,"-")</f>
        <v>-</v>
      </c>
      <c r="W161" s="3" t="str">
        <f>IF(K161="External",G161,"-")</f>
        <v>-</v>
      </c>
      <c r="Y161" s="3" t="str">
        <f t="shared" si="179"/>
        <v>-</v>
      </c>
      <c r="Z161" s="15" t="str">
        <f t="shared" si="180"/>
        <v>-</v>
      </c>
      <c r="AA161" s="18" t="str">
        <f t="shared" si="181"/>
        <v>-</v>
      </c>
      <c r="AB161" s="3" t="str">
        <f t="shared" si="182"/>
        <v>-</v>
      </c>
    </row>
    <row r="162" spans="1:28" ht="12.75" customHeight="1" x14ac:dyDescent="0.2">
      <c r="A162" s="34" t="s">
        <v>98</v>
      </c>
      <c r="B162" s="46" t="s">
        <v>25</v>
      </c>
      <c r="C162" s="132"/>
      <c r="D162" s="21"/>
      <c r="E162" s="132"/>
      <c r="F162" s="133"/>
      <c r="G162" s="28">
        <f t="shared" ref="G162:G175" si="183">E162+F162</f>
        <v>0</v>
      </c>
      <c r="H162" s="28">
        <f t="shared" si="174"/>
        <v>0</v>
      </c>
      <c r="I162" s="92" t="str">
        <f t="shared" si="175"/>
        <v/>
      </c>
      <c r="J162" s="134"/>
      <c r="K162" s="134"/>
      <c r="L162" s="3" t="str">
        <f t="shared" si="176"/>
        <v>-</v>
      </c>
      <c r="M162" s="92" t="str">
        <f t="shared" si="177"/>
        <v/>
      </c>
      <c r="N162" s="134" t="s">
        <v>79</v>
      </c>
      <c r="O162" s="134" t="s">
        <v>79</v>
      </c>
      <c r="P162" s="3" t="str">
        <f t="shared" si="178"/>
        <v>-</v>
      </c>
      <c r="Q162" s="43"/>
      <c r="R162" s="3" t="str">
        <f>IF(J162="Internal",C162,"-")</f>
        <v>-</v>
      </c>
      <c r="S162" s="3" t="str">
        <f>IF(J162="Related",C162,"-")</f>
        <v>-</v>
      </c>
      <c r="T162" s="15" t="str">
        <f>IF(J162="External",C162,"-")</f>
        <v>-</v>
      </c>
      <c r="U162" s="18" t="str">
        <f>IF(K162="Internal",G162,"-")</f>
        <v>-</v>
      </c>
      <c r="V162" s="3" t="str">
        <f>IF(K162="Related",G162,"-")</f>
        <v>-</v>
      </c>
      <c r="W162" s="3" t="str">
        <f>IF(K162="External",G162,"-")</f>
        <v>-</v>
      </c>
      <c r="Y162" s="3" t="str">
        <f t="shared" si="179"/>
        <v>-</v>
      </c>
      <c r="Z162" s="15" t="str">
        <f t="shared" si="180"/>
        <v>-</v>
      </c>
      <c r="AA162" s="18" t="str">
        <f t="shared" si="181"/>
        <v>-</v>
      </c>
      <c r="AB162" s="3" t="str">
        <f t="shared" si="182"/>
        <v>-</v>
      </c>
    </row>
    <row r="163" spans="1:28" ht="12.75" customHeight="1" x14ac:dyDescent="0.2">
      <c r="A163" s="34" t="s">
        <v>163</v>
      </c>
      <c r="B163" s="46" t="s">
        <v>249</v>
      </c>
      <c r="C163" s="132"/>
      <c r="D163" s="21"/>
      <c r="E163" s="132"/>
      <c r="F163" s="133"/>
      <c r="G163" s="28">
        <f t="shared" si="183"/>
        <v>0</v>
      </c>
      <c r="H163" s="28">
        <f t="shared" si="174"/>
        <v>0</v>
      </c>
      <c r="I163" s="92" t="str">
        <f t="shared" si="175"/>
        <v/>
      </c>
      <c r="J163" s="134"/>
      <c r="K163" s="134"/>
      <c r="L163" s="3" t="str">
        <f t="shared" si="176"/>
        <v>-</v>
      </c>
      <c r="M163" s="92" t="str">
        <f t="shared" si="177"/>
        <v/>
      </c>
      <c r="N163" s="134" t="s">
        <v>79</v>
      </c>
      <c r="O163" s="134" t="s">
        <v>79</v>
      </c>
      <c r="P163" s="3" t="str">
        <f t="shared" si="178"/>
        <v>-</v>
      </c>
      <c r="Q163" s="43"/>
      <c r="R163" s="3" t="str">
        <f>IF(J163="Internal",C163,"-")</f>
        <v>-</v>
      </c>
      <c r="S163" s="3" t="str">
        <f>IF(J163="Related",C163,"-")</f>
        <v>-</v>
      </c>
      <c r="T163" s="15" t="str">
        <f>IF(J163="External",C163,"-")</f>
        <v>-</v>
      </c>
      <c r="U163" s="18" t="str">
        <f>IF(K163="Internal",G163,"-")</f>
        <v>-</v>
      </c>
      <c r="V163" s="3" t="str">
        <f>IF(K163="Related",G163,"-")</f>
        <v>-</v>
      </c>
      <c r="W163" s="3" t="str">
        <f>IF(K163="External",G163,"-")</f>
        <v>-</v>
      </c>
      <c r="Y163" s="3" t="str">
        <f t="shared" si="179"/>
        <v>-</v>
      </c>
      <c r="Z163" s="15" t="str">
        <f t="shared" si="180"/>
        <v>-</v>
      </c>
      <c r="AA163" s="18" t="str">
        <f t="shared" si="181"/>
        <v>-</v>
      </c>
      <c r="AB163" s="3" t="str">
        <f t="shared" si="182"/>
        <v>-</v>
      </c>
    </row>
    <row r="164" spans="1:28" ht="12.75" customHeight="1" x14ac:dyDescent="0.2">
      <c r="A164" s="34" t="s">
        <v>250</v>
      </c>
      <c r="B164" s="46" t="s">
        <v>251</v>
      </c>
      <c r="C164" s="132"/>
      <c r="D164" s="21"/>
      <c r="E164" s="132"/>
      <c r="F164" s="133"/>
      <c r="G164" s="28">
        <f t="shared" si="183"/>
        <v>0</v>
      </c>
      <c r="H164" s="28">
        <f t="shared" si="174"/>
        <v>0</v>
      </c>
      <c r="I164" s="92" t="str">
        <f t="shared" si="175"/>
        <v/>
      </c>
      <c r="J164" s="134"/>
      <c r="K164" s="134"/>
      <c r="L164" s="3" t="str">
        <f t="shared" si="176"/>
        <v>-</v>
      </c>
      <c r="M164" s="92" t="str">
        <f t="shared" si="177"/>
        <v/>
      </c>
      <c r="N164" s="134" t="s">
        <v>79</v>
      </c>
      <c r="O164" s="134" t="s">
        <v>79</v>
      </c>
      <c r="P164" s="3" t="str">
        <f t="shared" si="178"/>
        <v>-</v>
      </c>
      <c r="Q164" s="43"/>
      <c r="R164" s="3" t="str">
        <f>IF(J164="Internal",C164,"-")</f>
        <v>-</v>
      </c>
      <c r="S164" s="3" t="str">
        <f>IF(J164="Related",C164,"-")</f>
        <v>-</v>
      </c>
      <c r="T164" s="15" t="str">
        <f>IF(J164="External",C164,"-")</f>
        <v>-</v>
      </c>
      <c r="U164" s="18" t="str">
        <f>IF(K164="Internal",G164,"-")</f>
        <v>-</v>
      </c>
      <c r="V164" s="3" t="str">
        <f>IF(K164="Related",G164,"-")</f>
        <v>-</v>
      </c>
      <c r="W164" s="3" t="str">
        <f>IF(K164="External",G164,"-")</f>
        <v>-</v>
      </c>
      <c r="Y164" s="3" t="str">
        <f t="shared" si="179"/>
        <v>-</v>
      </c>
      <c r="Z164" s="15" t="str">
        <f t="shared" si="180"/>
        <v>-</v>
      </c>
      <c r="AA164" s="18" t="str">
        <f t="shared" si="181"/>
        <v>-</v>
      </c>
      <c r="AB164" s="3" t="str">
        <f t="shared" si="182"/>
        <v>-</v>
      </c>
    </row>
    <row r="165" spans="1:28" ht="12.75" customHeight="1" x14ac:dyDescent="0.2">
      <c r="A165" s="34" t="s">
        <v>181</v>
      </c>
      <c r="B165" s="46" t="s">
        <v>343</v>
      </c>
      <c r="C165" s="132"/>
      <c r="D165" s="21"/>
      <c r="E165" s="132"/>
      <c r="F165" s="133"/>
      <c r="G165" s="28">
        <f t="shared" si="183"/>
        <v>0</v>
      </c>
      <c r="H165" s="28">
        <f t="shared" si="174"/>
        <v>0</v>
      </c>
      <c r="I165" s="92" t="str">
        <f t="shared" si="175"/>
        <v/>
      </c>
      <c r="J165" s="134"/>
      <c r="K165" s="134"/>
      <c r="L165" s="3" t="str">
        <f t="shared" si="176"/>
        <v>-</v>
      </c>
      <c r="M165" s="92" t="str">
        <f t="shared" si="177"/>
        <v/>
      </c>
      <c r="N165" s="134" t="s">
        <v>79</v>
      </c>
      <c r="O165" s="134" t="s">
        <v>79</v>
      </c>
      <c r="P165" s="3" t="str">
        <f t="shared" si="178"/>
        <v>-</v>
      </c>
      <c r="Q165" s="43"/>
      <c r="R165" s="3" t="str">
        <f t="shared" ref="R165:R176" si="184">IF(J165="Internal",C165,"-")</f>
        <v>-</v>
      </c>
      <c r="S165" s="3" t="str">
        <f t="shared" ref="S165:S176" si="185">IF(J165="Related",C165,"-")</f>
        <v>-</v>
      </c>
      <c r="T165" s="15" t="str">
        <f t="shared" ref="T165:T176" si="186">IF(J165="External",C165,"-")</f>
        <v>-</v>
      </c>
      <c r="U165" s="18" t="str">
        <f t="shared" ref="U165:U176" si="187">IF(K165="Internal",G165,"-")</f>
        <v>-</v>
      </c>
      <c r="V165" s="3" t="str">
        <f t="shared" ref="V165:V176" si="188">IF(K165="Related",G165,"-")</f>
        <v>-</v>
      </c>
      <c r="W165" s="3" t="str">
        <f t="shared" ref="W165:W176" si="189">IF(K165="External",G165,"-")</f>
        <v>-</v>
      </c>
      <c r="Y165" s="3" t="str">
        <f t="shared" si="179"/>
        <v>-</v>
      </c>
      <c r="Z165" s="15" t="str">
        <f t="shared" si="180"/>
        <v>-</v>
      </c>
      <c r="AA165" s="18" t="str">
        <f t="shared" si="181"/>
        <v>-</v>
      </c>
      <c r="AB165" s="3" t="str">
        <f t="shared" si="182"/>
        <v>-</v>
      </c>
    </row>
    <row r="166" spans="1:28" ht="12.75" customHeight="1" x14ac:dyDescent="0.2">
      <c r="A166" s="34" t="s">
        <v>164</v>
      </c>
      <c r="B166" s="46" t="s">
        <v>182</v>
      </c>
      <c r="C166" s="132"/>
      <c r="D166" s="21"/>
      <c r="E166" s="132"/>
      <c r="F166" s="133"/>
      <c r="G166" s="28">
        <f t="shared" si="183"/>
        <v>0</v>
      </c>
      <c r="H166" s="28">
        <f t="shared" si="174"/>
        <v>0</v>
      </c>
      <c r="I166" s="92" t="str">
        <f t="shared" si="175"/>
        <v/>
      </c>
      <c r="J166" s="134"/>
      <c r="K166" s="134"/>
      <c r="L166" s="3" t="str">
        <f t="shared" si="176"/>
        <v>-</v>
      </c>
      <c r="M166" s="92" t="str">
        <f t="shared" si="177"/>
        <v/>
      </c>
      <c r="N166" s="134" t="s">
        <v>79</v>
      </c>
      <c r="O166" s="134" t="s">
        <v>79</v>
      </c>
      <c r="P166" s="3" t="str">
        <f t="shared" si="178"/>
        <v>-</v>
      </c>
      <c r="Q166" s="43"/>
      <c r="R166" s="3" t="str">
        <f t="shared" si="184"/>
        <v>-</v>
      </c>
      <c r="S166" s="3" t="str">
        <f t="shared" si="185"/>
        <v>-</v>
      </c>
      <c r="T166" s="15" t="str">
        <f t="shared" si="186"/>
        <v>-</v>
      </c>
      <c r="U166" s="18" t="str">
        <f t="shared" si="187"/>
        <v>-</v>
      </c>
      <c r="V166" s="3" t="str">
        <f t="shared" si="188"/>
        <v>-</v>
      </c>
      <c r="W166" s="3" t="str">
        <f t="shared" si="189"/>
        <v>-</v>
      </c>
      <c r="Y166" s="3" t="str">
        <f t="shared" si="179"/>
        <v>-</v>
      </c>
      <c r="Z166" s="15" t="str">
        <f t="shared" si="180"/>
        <v>-</v>
      </c>
      <c r="AA166" s="18" t="str">
        <f t="shared" si="181"/>
        <v>-</v>
      </c>
      <c r="AB166" s="3" t="str">
        <f t="shared" si="182"/>
        <v>-</v>
      </c>
    </row>
    <row r="167" spans="1:28" ht="12.75" customHeight="1" x14ac:dyDescent="0.2">
      <c r="A167" s="34" t="s">
        <v>99</v>
      </c>
      <c r="B167" s="46" t="s">
        <v>77</v>
      </c>
      <c r="C167" s="132"/>
      <c r="D167" s="21"/>
      <c r="E167" s="132"/>
      <c r="F167" s="133"/>
      <c r="G167" s="28">
        <f t="shared" si="183"/>
        <v>0</v>
      </c>
      <c r="H167" s="28">
        <f t="shared" si="174"/>
        <v>0</v>
      </c>
      <c r="I167" s="92" t="str">
        <f t="shared" si="175"/>
        <v/>
      </c>
      <c r="J167" s="134"/>
      <c r="K167" s="134"/>
      <c r="L167" s="3" t="str">
        <f t="shared" si="176"/>
        <v>-</v>
      </c>
      <c r="M167" s="92" t="str">
        <f t="shared" si="177"/>
        <v/>
      </c>
      <c r="N167" s="134" t="s">
        <v>79</v>
      </c>
      <c r="O167" s="134" t="s">
        <v>79</v>
      </c>
      <c r="P167" s="3" t="str">
        <f t="shared" si="178"/>
        <v>-</v>
      </c>
      <c r="Q167" s="43"/>
      <c r="R167" s="3" t="str">
        <f t="shared" si="184"/>
        <v>-</v>
      </c>
      <c r="S167" s="3" t="str">
        <f t="shared" si="185"/>
        <v>-</v>
      </c>
      <c r="T167" s="15" t="str">
        <f t="shared" si="186"/>
        <v>-</v>
      </c>
      <c r="U167" s="18" t="str">
        <f t="shared" si="187"/>
        <v>-</v>
      </c>
      <c r="V167" s="3" t="str">
        <f t="shared" si="188"/>
        <v>-</v>
      </c>
      <c r="W167" s="3" t="str">
        <f t="shared" si="189"/>
        <v>-</v>
      </c>
      <c r="Y167" s="3" t="str">
        <f t="shared" si="179"/>
        <v>-</v>
      </c>
      <c r="Z167" s="15" t="str">
        <f t="shared" si="180"/>
        <v>-</v>
      </c>
      <c r="AA167" s="18" t="str">
        <f t="shared" si="181"/>
        <v>-</v>
      </c>
      <c r="AB167" s="3" t="str">
        <f t="shared" si="182"/>
        <v>-</v>
      </c>
    </row>
    <row r="168" spans="1:28" ht="12.75" customHeight="1" x14ac:dyDescent="0.2">
      <c r="A168" s="34" t="s">
        <v>165</v>
      </c>
      <c r="B168" s="46" t="s">
        <v>26</v>
      </c>
      <c r="C168" s="132"/>
      <c r="D168" s="21"/>
      <c r="E168" s="132"/>
      <c r="F168" s="133"/>
      <c r="G168" s="28">
        <f t="shared" si="183"/>
        <v>0</v>
      </c>
      <c r="H168" s="28">
        <f t="shared" si="174"/>
        <v>0</v>
      </c>
      <c r="I168" s="92" t="str">
        <f t="shared" si="175"/>
        <v/>
      </c>
      <c r="J168" s="134"/>
      <c r="K168" s="134"/>
      <c r="L168" s="3" t="str">
        <f t="shared" si="176"/>
        <v>-</v>
      </c>
      <c r="M168" s="92" t="str">
        <f t="shared" si="177"/>
        <v/>
      </c>
      <c r="N168" s="134" t="s">
        <v>79</v>
      </c>
      <c r="O168" s="134" t="s">
        <v>79</v>
      </c>
      <c r="P168" s="3" t="str">
        <f t="shared" si="178"/>
        <v>-</v>
      </c>
      <c r="Q168" s="43"/>
      <c r="R168" s="3" t="str">
        <f t="shared" si="184"/>
        <v>-</v>
      </c>
      <c r="S168" s="3" t="str">
        <f t="shared" si="185"/>
        <v>-</v>
      </c>
      <c r="T168" s="15" t="str">
        <f t="shared" si="186"/>
        <v>-</v>
      </c>
      <c r="U168" s="18" t="str">
        <f t="shared" si="187"/>
        <v>-</v>
      </c>
      <c r="V168" s="3" t="str">
        <f t="shared" si="188"/>
        <v>-</v>
      </c>
      <c r="W168" s="3" t="str">
        <f t="shared" si="189"/>
        <v>-</v>
      </c>
      <c r="Y168" s="3" t="str">
        <f t="shared" si="179"/>
        <v>-</v>
      </c>
      <c r="Z168" s="15" t="str">
        <f t="shared" si="180"/>
        <v>-</v>
      </c>
      <c r="AA168" s="18" t="str">
        <f t="shared" si="181"/>
        <v>-</v>
      </c>
      <c r="AB168" s="3" t="str">
        <f t="shared" si="182"/>
        <v>-</v>
      </c>
    </row>
    <row r="169" spans="1:28" ht="12.75" customHeight="1" x14ac:dyDescent="0.2">
      <c r="A169" s="34" t="s">
        <v>183</v>
      </c>
      <c r="B169" s="46" t="s">
        <v>185</v>
      </c>
      <c r="C169" s="132"/>
      <c r="D169" s="21"/>
      <c r="E169" s="132"/>
      <c r="F169" s="133"/>
      <c r="G169" s="28">
        <f t="shared" si="183"/>
        <v>0</v>
      </c>
      <c r="H169" s="28">
        <f t="shared" si="174"/>
        <v>0</v>
      </c>
      <c r="I169" s="92" t="str">
        <f t="shared" si="175"/>
        <v/>
      </c>
      <c r="J169" s="134"/>
      <c r="K169" s="134"/>
      <c r="L169" s="3" t="str">
        <f t="shared" si="176"/>
        <v>-</v>
      </c>
      <c r="M169" s="92" t="str">
        <f t="shared" si="177"/>
        <v/>
      </c>
      <c r="N169" s="134" t="s">
        <v>79</v>
      </c>
      <c r="O169" s="134" t="s">
        <v>79</v>
      </c>
      <c r="P169" s="3" t="str">
        <f t="shared" si="178"/>
        <v>-</v>
      </c>
      <c r="Q169" s="43"/>
      <c r="R169" s="3" t="str">
        <f t="shared" si="184"/>
        <v>-</v>
      </c>
      <c r="S169" s="3" t="str">
        <f t="shared" si="185"/>
        <v>-</v>
      </c>
      <c r="T169" s="15" t="str">
        <f t="shared" si="186"/>
        <v>-</v>
      </c>
      <c r="U169" s="18" t="str">
        <f t="shared" si="187"/>
        <v>-</v>
      </c>
      <c r="V169" s="3" t="str">
        <f t="shared" si="188"/>
        <v>-</v>
      </c>
      <c r="W169" s="3" t="str">
        <f t="shared" si="189"/>
        <v>-</v>
      </c>
      <c r="Y169" s="3" t="str">
        <f t="shared" si="179"/>
        <v>-</v>
      </c>
      <c r="Z169" s="15" t="str">
        <f t="shared" si="180"/>
        <v>-</v>
      </c>
      <c r="AA169" s="18" t="str">
        <f t="shared" si="181"/>
        <v>-</v>
      </c>
      <c r="AB169" s="3" t="str">
        <f t="shared" si="182"/>
        <v>-</v>
      </c>
    </row>
    <row r="170" spans="1:28" ht="12.75" customHeight="1" x14ac:dyDescent="0.2">
      <c r="A170" s="34" t="s">
        <v>184</v>
      </c>
      <c r="B170" s="46" t="s">
        <v>252</v>
      </c>
      <c r="C170" s="132"/>
      <c r="D170" s="21"/>
      <c r="E170" s="132"/>
      <c r="F170" s="132"/>
      <c r="G170" s="28">
        <f t="shared" si="183"/>
        <v>0</v>
      </c>
      <c r="H170" s="28">
        <f t="shared" si="174"/>
        <v>0</v>
      </c>
      <c r="I170" s="92" t="str">
        <f t="shared" si="175"/>
        <v/>
      </c>
      <c r="J170" s="134"/>
      <c r="K170" s="134"/>
      <c r="L170" s="3" t="str">
        <f t="shared" si="176"/>
        <v>-</v>
      </c>
      <c r="M170" s="92" t="str">
        <f t="shared" si="177"/>
        <v/>
      </c>
      <c r="N170" s="134" t="s">
        <v>79</v>
      </c>
      <c r="O170" s="134" t="s">
        <v>79</v>
      </c>
      <c r="P170" s="3" t="str">
        <f t="shared" si="178"/>
        <v>-</v>
      </c>
      <c r="Q170" s="43"/>
      <c r="R170" s="3" t="str">
        <f t="shared" si="184"/>
        <v>-</v>
      </c>
      <c r="S170" s="3" t="str">
        <f t="shared" si="185"/>
        <v>-</v>
      </c>
      <c r="T170" s="15" t="str">
        <f t="shared" si="186"/>
        <v>-</v>
      </c>
      <c r="U170" s="18" t="str">
        <f t="shared" si="187"/>
        <v>-</v>
      </c>
      <c r="V170" s="3" t="str">
        <f t="shared" si="188"/>
        <v>-</v>
      </c>
      <c r="W170" s="3" t="str">
        <f t="shared" si="189"/>
        <v>-</v>
      </c>
      <c r="Y170" s="3" t="str">
        <f t="shared" si="179"/>
        <v>-</v>
      </c>
      <c r="Z170" s="15" t="str">
        <f t="shared" si="180"/>
        <v>-</v>
      </c>
      <c r="AA170" s="18" t="str">
        <f t="shared" si="181"/>
        <v>-</v>
      </c>
      <c r="AB170" s="3" t="str">
        <f t="shared" si="182"/>
        <v>-</v>
      </c>
    </row>
    <row r="171" spans="1:28" ht="12.75" customHeight="1" x14ac:dyDescent="0.2">
      <c r="A171" s="34" t="s">
        <v>253</v>
      </c>
      <c r="B171" s="46" t="s">
        <v>257</v>
      </c>
      <c r="C171" s="132"/>
      <c r="D171" s="21"/>
      <c r="E171" s="132"/>
      <c r="F171" s="132"/>
      <c r="G171" s="28">
        <f t="shared" si="183"/>
        <v>0</v>
      </c>
      <c r="H171" s="28">
        <f t="shared" si="174"/>
        <v>0</v>
      </c>
      <c r="I171" s="92" t="str">
        <f t="shared" si="175"/>
        <v/>
      </c>
      <c r="J171" s="134"/>
      <c r="K171" s="134"/>
      <c r="L171" s="3" t="str">
        <f t="shared" si="176"/>
        <v>-</v>
      </c>
      <c r="M171" s="92" t="str">
        <f t="shared" si="177"/>
        <v/>
      </c>
      <c r="N171" s="134" t="s">
        <v>79</v>
      </c>
      <c r="O171" s="134" t="s">
        <v>79</v>
      </c>
      <c r="P171" s="3" t="str">
        <f t="shared" si="178"/>
        <v>-</v>
      </c>
      <c r="Q171" s="43"/>
      <c r="R171" s="3" t="str">
        <f t="shared" si="184"/>
        <v>-</v>
      </c>
      <c r="S171" s="3" t="str">
        <f t="shared" si="185"/>
        <v>-</v>
      </c>
      <c r="T171" s="15" t="str">
        <f t="shared" si="186"/>
        <v>-</v>
      </c>
      <c r="U171" s="18" t="str">
        <f t="shared" si="187"/>
        <v>-</v>
      </c>
      <c r="V171" s="3" t="str">
        <f t="shared" si="188"/>
        <v>-</v>
      </c>
      <c r="W171" s="3" t="str">
        <f t="shared" si="189"/>
        <v>-</v>
      </c>
      <c r="Y171" s="3" t="str">
        <f t="shared" si="179"/>
        <v>-</v>
      </c>
      <c r="Z171" s="15" t="str">
        <f t="shared" si="180"/>
        <v>-</v>
      </c>
      <c r="AA171" s="18" t="str">
        <f t="shared" si="181"/>
        <v>-</v>
      </c>
      <c r="AB171" s="3" t="str">
        <f t="shared" si="182"/>
        <v>-</v>
      </c>
    </row>
    <row r="172" spans="1:28" ht="12.75" customHeight="1" x14ac:dyDescent="0.2">
      <c r="A172" s="34" t="s">
        <v>254</v>
      </c>
      <c r="B172" s="46" t="s">
        <v>258</v>
      </c>
      <c r="C172" s="132"/>
      <c r="D172" s="21"/>
      <c r="E172" s="132"/>
      <c r="F172" s="132"/>
      <c r="G172" s="28">
        <f t="shared" si="183"/>
        <v>0</v>
      </c>
      <c r="H172" s="28">
        <f t="shared" si="174"/>
        <v>0</v>
      </c>
      <c r="I172" s="92" t="str">
        <f t="shared" si="175"/>
        <v/>
      </c>
      <c r="J172" s="134"/>
      <c r="K172" s="134"/>
      <c r="L172" s="3" t="str">
        <f t="shared" si="176"/>
        <v>-</v>
      </c>
      <c r="M172" s="92" t="str">
        <f t="shared" si="177"/>
        <v/>
      </c>
      <c r="N172" s="134" t="s">
        <v>79</v>
      </c>
      <c r="O172" s="134" t="s">
        <v>79</v>
      </c>
      <c r="P172" s="3" t="str">
        <f t="shared" si="178"/>
        <v>-</v>
      </c>
      <c r="Q172" s="43"/>
      <c r="R172" s="3" t="str">
        <f t="shared" si="184"/>
        <v>-</v>
      </c>
      <c r="S172" s="3" t="str">
        <f t="shared" si="185"/>
        <v>-</v>
      </c>
      <c r="T172" s="15" t="str">
        <f t="shared" si="186"/>
        <v>-</v>
      </c>
      <c r="U172" s="18" t="str">
        <f t="shared" si="187"/>
        <v>-</v>
      </c>
      <c r="V172" s="3" t="str">
        <f t="shared" si="188"/>
        <v>-</v>
      </c>
      <c r="W172" s="3" t="str">
        <f t="shared" si="189"/>
        <v>-</v>
      </c>
      <c r="Y172" s="3" t="str">
        <f t="shared" si="179"/>
        <v>-</v>
      </c>
      <c r="Z172" s="15" t="str">
        <f t="shared" si="180"/>
        <v>-</v>
      </c>
      <c r="AA172" s="18" t="str">
        <f t="shared" si="181"/>
        <v>-</v>
      </c>
      <c r="AB172" s="3" t="str">
        <f t="shared" si="182"/>
        <v>-</v>
      </c>
    </row>
    <row r="173" spans="1:28" ht="12.75" customHeight="1" x14ac:dyDescent="0.2">
      <c r="A173" s="34" t="s">
        <v>255</v>
      </c>
      <c r="B173" s="46" t="s">
        <v>259</v>
      </c>
      <c r="C173" s="132"/>
      <c r="D173" s="21"/>
      <c r="E173" s="132"/>
      <c r="F173" s="132"/>
      <c r="G173" s="28">
        <f t="shared" si="183"/>
        <v>0</v>
      </c>
      <c r="H173" s="28">
        <f t="shared" si="174"/>
        <v>0</v>
      </c>
      <c r="I173" s="92" t="str">
        <f t="shared" si="175"/>
        <v/>
      </c>
      <c r="J173" s="134"/>
      <c r="K173" s="134"/>
      <c r="L173" s="3" t="str">
        <f t="shared" si="176"/>
        <v>-</v>
      </c>
      <c r="M173" s="92" t="str">
        <f t="shared" si="177"/>
        <v/>
      </c>
      <c r="N173" s="134" t="s">
        <v>79</v>
      </c>
      <c r="O173" s="134" t="s">
        <v>79</v>
      </c>
      <c r="P173" s="3" t="str">
        <f t="shared" si="178"/>
        <v>-</v>
      </c>
      <c r="Q173" s="43"/>
      <c r="R173" s="3" t="str">
        <f t="shared" si="184"/>
        <v>-</v>
      </c>
      <c r="S173" s="3" t="str">
        <f t="shared" si="185"/>
        <v>-</v>
      </c>
      <c r="T173" s="15" t="str">
        <f t="shared" si="186"/>
        <v>-</v>
      </c>
      <c r="U173" s="18" t="str">
        <f t="shared" si="187"/>
        <v>-</v>
      </c>
      <c r="V173" s="3" t="str">
        <f t="shared" si="188"/>
        <v>-</v>
      </c>
      <c r="W173" s="3" t="str">
        <f t="shared" si="189"/>
        <v>-</v>
      </c>
      <c r="Y173" s="3" t="str">
        <f t="shared" si="179"/>
        <v>-</v>
      </c>
      <c r="Z173" s="15" t="str">
        <f t="shared" si="180"/>
        <v>-</v>
      </c>
      <c r="AA173" s="18" t="str">
        <f t="shared" si="181"/>
        <v>-</v>
      </c>
      <c r="AB173" s="3" t="str">
        <f t="shared" si="182"/>
        <v>-</v>
      </c>
    </row>
    <row r="174" spans="1:28" ht="12.75" customHeight="1" x14ac:dyDescent="0.2">
      <c r="A174" s="34" t="s">
        <v>256</v>
      </c>
      <c r="B174" s="46" t="s">
        <v>260</v>
      </c>
      <c r="C174" s="132"/>
      <c r="D174" s="21"/>
      <c r="E174" s="132"/>
      <c r="F174" s="132"/>
      <c r="G174" s="28">
        <f t="shared" si="183"/>
        <v>0</v>
      </c>
      <c r="H174" s="28">
        <f t="shared" si="174"/>
        <v>0</v>
      </c>
      <c r="I174" s="92" t="str">
        <f t="shared" si="175"/>
        <v/>
      </c>
      <c r="J174" s="134"/>
      <c r="K174" s="134"/>
      <c r="L174" s="3" t="str">
        <f t="shared" si="176"/>
        <v>-</v>
      </c>
      <c r="M174" s="92" t="str">
        <f t="shared" si="177"/>
        <v/>
      </c>
      <c r="N174" s="134" t="s">
        <v>79</v>
      </c>
      <c r="O174" s="134" t="s">
        <v>79</v>
      </c>
      <c r="P174" s="3" t="str">
        <f t="shared" si="178"/>
        <v>-</v>
      </c>
      <c r="Q174" s="43"/>
      <c r="R174" s="3" t="str">
        <f t="shared" si="184"/>
        <v>-</v>
      </c>
      <c r="S174" s="3" t="str">
        <f t="shared" si="185"/>
        <v>-</v>
      </c>
      <c r="T174" s="15" t="str">
        <f t="shared" si="186"/>
        <v>-</v>
      </c>
      <c r="U174" s="18" t="str">
        <f t="shared" si="187"/>
        <v>-</v>
      </c>
      <c r="V174" s="3" t="str">
        <f t="shared" si="188"/>
        <v>-</v>
      </c>
      <c r="W174" s="3" t="str">
        <f t="shared" si="189"/>
        <v>-</v>
      </c>
      <c r="Y174" s="3" t="str">
        <f t="shared" si="179"/>
        <v>-</v>
      </c>
      <c r="Z174" s="15" t="str">
        <f t="shared" si="180"/>
        <v>-</v>
      </c>
      <c r="AA174" s="18" t="str">
        <f t="shared" si="181"/>
        <v>-</v>
      </c>
      <c r="AB174" s="3" t="str">
        <f t="shared" si="182"/>
        <v>-</v>
      </c>
    </row>
    <row r="175" spans="1:28" ht="12.75" customHeight="1" x14ac:dyDescent="0.2">
      <c r="A175" s="34" t="s">
        <v>100</v>
      </c>
      <c r="B175" s="46" t="s">
        <v>48</v>
      </c>
      <c r="C175" s="132"/>
      <c r="D175" s="21"/>
      <c r="E175" s="132"/>
      <c r="F175" s="133"/>
      <c r="G175" s="28">
        <f t="shared" si="183"/>
        <v>0</v>
      </c>
      <c r="H175" s="28">
        <f t="shared" si="174"/>
        <v>0</v>
      </c>
      <c r="I175" s="92" t="str">
        <f t="shared" si="175"/>
        <v/>
      </c>
      <c r="J175" s="134"/>
      <c r="K175" s="134"/>
      <c r="L175" s="3" t="str">
        <f t="shared" si="176"/>
        <v>-</v>
      </c>
      <c r="M175" s="92" t="str">
        <f t="shared" si="177"/>
        <v/>
      </c>
      <c r="N175" s="134" t="s">
        <v>79</v>
      </c>
      <c r="O175" s="134" t="s">
        <v>79</v>
      </c>
      <c r="P175" s="3" t="str">
        <f t="shared" si="178"/>
        <v>-</v>
      </c>
      <c r="Q175" s="43"/>
      <c r="R175" s="3" t="str">
        <f t="shared" si="184"/>
        <v>-</v>
      </c>
      <c r="S175" s="3" t="str">
        <f t="shared" si="185"/>
        <v>-</v>
      </c>
      <c r="T175" s="15" t="str">
        <f t="shared" si="186"/>
        <v>-</v>
      </c>
      <c r="U175" s="18" t="str">
        <f t="shared" si="187"/>
        <v>-</v>
      </c>
      <c r="V175" s="3" t="str">
        <f t="shared" si="188"/>
        <v>-</v>
      </c>
      <c r="W175" s="3" t="str">
        <f t="shared" si="189"/>
        <v>-</v>
      </c>
      <c r="Y175" s="3" t="str">
        <f t="shared" si="179"/>
        <v>-</v>
      </c>
      <c r="Z175" s="15" t="str">
        <f t="shared" si="180"/>
        <v>-</v>
      </c>
      <c r="AA175" s="18" t="str">
        <f t="shared" si="181"/>
        <v>-</v>
      </c>
      <c r="AB175" s="3" t="str">
        <f t="shared" si="182"/>
        <v>-</v>
      </c>
    </row>
    <row r="176" spans="1:28" ht="12.75" customHeight="1" x14ac:dyDescent="0.2">
      <c r="A176" s="34"/>
      <c r="B176" s="46"/>
      <c r="C176" s="132"/>
      <c r="D176" s="21"/>
      <c r="E176" s="132"/>
      <c r="F176" s="133"/>
      <c r="G176" s="28">
        <f>E176+F176</f>
        <v>0</v>
      </c>
      <c r="H176" s="28">
        <f t="shared" si="174"/>
        <v>0</v>
      </c>
      <c r="I176" s="92" t="str">
        <f t="shared" si="175"/>
        <v/>
      </c>
      <c r="J176" s="134"/>
      <c r="K176" s="134"/>
      <c r="L176" s="3" t="str">
        <f t="shared" si="176"/>
        <v>-</v>
      </c>
      <c r="M176" s="92" t="str">
        <f t="shared" si="177"/>
        <v/>
      </c>
      <c r="N176" s="134" t="s">
        <v>79</v>
      </c>
      <c r="O176" s="134" t="s">
        <v>79</v>
      </c>
      <c r="P176" s="3" t="str">
        <f t="shared" si="178"/>
        <v>-</v>
      </c>
      <c r="Q176" s="43"/>
      <c r="R176" s="3" t="str">
        <f t="shared" si="184"/>
        <v>-</v>
      </c>
      <c r="S176" s="3" t="str">
        <f t="shared" si="185"/>
        <v>-</v>
      </c>
      <c r="T176" s="15" t="str">
        <f t="shared" si="186"/>
        <v>-</v>
      </c>
      <c r="U176" s="18" t="str">
        <f t="shared" si="187"/>
        <v>-</v>
      </c>
      <c r="V176" s="3" t="str">
        <f t="shared" si="188"/>
        <v>-</v>
      </c>
      <c r="W176" s="3" t="str">
        <f t="shared" si="189"/>
        <v>-</v>
      </c>
      <c r="Y176" s="3" t="str">
        <f t="shared" si="179"/>
        <v>-</v>
      </c>
      <c r="Z176" s="15" t="str">
        <f t="shared" si="180"/>
        <v>-</v>
      </c>
      <c r="AA176" s="18" t="str">
        <f t="shared" si="181"/>
        <v>-</v>
      </c>
      <c r="AB176" s="3" t="str">
        <f t="shared" si="182"/>
        <v>-</v>
      </c>
    </row>
    <row r="177" spans="1:28" s="20" customFormat="1" ht="12.75" customHeight="1" x14ac:dyDescent="0.2">
      <c r="A177" s="24">
        <v>14</v>
      </c>
      <c r="B177" s="47" t="s">
        <v>261</v>
      </c>
      <c r="C177" s="30">
        <f>ROUND(SUM(C160:C176),0)</f>
        <v>0</v>
      </c>
      <c r="D177" s="44"/>
      <c r="E177" s="30">
        <f>ROUND(SUM(E160:E176),0)</f>
        <v>0</v>
      </c>
      <c r="F177" s="48">
        <f>ROUND(SUM(F160:F176),0)</f>
        <v>0</v>
      </c>
      <c r="G177" s="30">
        <f>ROUND(SUM(G160:G176),0)</f>
        <v>0</v>
      </c>
      <c r="H177" s="30">
        <f>SUM(H160:H176)</f>
        <v>0</v>
      </c>
      <c r="I177" s="92"/>
      <c r="J177" s="6"/>
      <c r="K177" s="6"/>
      <c r="L177" s="6"/>
      <c r="M177" s="9"/>
      <c r="N177" s="6"/>
      <c r="O177" s="6"/>
      <c r="P177" s="6"/>
      <c r="R177" s="4">
        <f>ROUND(SUM(R160:R176),0)</f>
        <v>0</v>
      </c>
      <c r="S177" s="4">
        <f t="shared" ref="S177:W177" si="190">ROUND(SUM(S160:S176),0)</f>
        <v>0</v>
      </c>
      <c r="T177" s="16">
        <f t="shared" si="190"/>
        <v>0</v>
      </c>
      <c r="U177" s="19">
        <f t="shared" si="190"/>
        <v>0</v>
      </c>
      <c r="V177" s="4">
        <f t="shared" si="190"/>
        <v>0</v>
      </c>
      <c r="W177" s="4">
        <f t="shared" si="190"/>
        <v>0</v>
      </c>
      <c r="Y177" s="4">
        <f>ROUND(SUM(Y160:Y176),0)</f>
        <v>0</v>
      </c>
      <c r="Z177" s="16">
        <f>ROUND(SUM(Z160:Z176),0)</f>
        <v>0</v>
      </c>
      <c r="AA177" s="19">
        <f>ROUND(SUM(AA160:AA176),0)</f>
        <v>0</v>
      </c>
      <c r="AB177" s="4">
        <f>ROUND(SUM(AB160:AB176),0)</f>
        <v>0</v>
      </c>
    </row>
    <row r="178" spans="1:28" ht="12.75" customHeight="1" x14ac:dyDescent="0.2">
      <c r="B178" s="1"/>
      <c r="C178" s="21"/>
      <c r="D178" s="21"/>
      <c r="E178" s="21"/>
      <c r="F178" s="31"/>
      <c r="G178" s="22"/>
      <c r="H178" s="22"/>
      <c r="I178" s="92"/>
      <c r="J178" s="6"/>
      <c r="K178" s="6"/>
      <c r="L178" s="6"/>
      <c r="M178" s="9"/>
      <c r="N178" s="6"/>
      <c r="O178" s="6"/>
      <c r="P178" s="6"/>
    </row>
    <row r="179" spans="1:28" ht="12.75" customHeight="1" thickBot="1" x14ac:dyDescent="0.25">
      <c r="B179" s="1"/>
      <c r="C179" s="21"/>
      <c r="D179" s="21"/>
      <c r="E179" s="21"/>
      <c r="F179" s="31"/>
      <c r="G179" s="22"/>
      <c r="H179" s="22"/>
      <c r="I179" s="92"/>
      <c r="J179" s="6"/>
      <c r="K179" s="6"/>
      <c r="L179" s="6"/>
      <c r="M179" s="9"/>
      <c r="N179" s="6"/>
      <c r="O179" s="6"/>
      <c r="P179" s="6"/>
    </row>
    <row r="180" spans="1:28" ht="14.25" customHeight="1" thickBot="1" x14ac:dyDescent="0.25">
      <c r="A180" s="388" t="s">
        <v>55</v>
      </c>
      <c r="B180" s="413"/>
      <c r="C180" s="413"/>
      <c r="D180" s="413"/>
      <c r="E180" s="413"/>
      <c r="F180" s="413"/>
      <c r="G180" s="413"/>
      <c r="H180" s="414"/>
      <c r="I180" s="92"/>
      <c r="J180" s="6"/>
      <c r="K180" s="6"/>
      <c r="L180" s="6"/>
      <c r="M180" s="9"/>
      <c r="N180" s="6"/>
      <c r="O180" s="6"/>
      <c r="P180" s="6"/>
    </row>
    <row r="181" spans="1:28" ht="12.75" customHeight="1" x14ac:dyDescent="0.2">
      <c r="B181" s="1"/>
      <c r="C181" s="21"/>
      <c r="D181" s="21"/>
      <c r="E181" s="21"/>
      <c r="F181" s="31"/>
      <c r="G181" s="22"/>
      <c r="H181" s="22"/>
      <c r="I181" s="92"/>
      <c r="J181" s="6"/>
      <c r="K181" s="6"/>
      <c r="L181" s="6"/>
      <c r="M181" s="9"/>
      <c r="N181" s="6"/>
      <c r="O181" s="6"/>
      <c r="P181" s="6"/>
    </row>
    <row r="182" spans="1:28" s="20" customFormat="1" ht="12.75" customHeight="1" x14ac:dyDescent="0.2">
      <c r="A182" s="106">
        <v>15</v>
      </c>
      <c r="B182" s="409" t="s">
        <v>188</v>
      </c>
      <c r="C182" s="410"/>
      <c r="D182" s="410"/>
      <c r="E182" s="410"/>
      <c r="F182" s="410"/>
      <c r="G182" s="410"/>
      <c r="H182" s="411"/>
      <c r="I182" s="92"/>
      <c r="J182" s="6"/>
      <c r="K182" s="6"/>
      <c r="L182" s="6"/>
      <c r="M182" s="9"/>
      <c r="N182" s="6"/>
      <c r="O182" s="6"/>
      <c r="P182" s="6"/>
      <c r="R182" s="2" t="s">
        <v>60</v>
      </c>
      <c r="S182" s="2" t="s">
        <v>61</v>
      </c>
      <c r="T182" s="14" t="s">
        <v>62</v>
      </c>
      <c r="U182" s="17" t="s">
        <v>60</v>
      </c>
      <c r="V182" s="2" t="s">
        <v>61</v>
      </c>
      <c r="W182" s="2" t="s">
        <v>62</v>
      </c>
      <c r="Y182" s="2" t="s">
        <v>79</v>
      </c>
      <c r="Z182" s="14" t="s">
        <v>171</v>
      </c>
      <c r="AA182" s="17" t="s">
        <v>79</v>
      </c>
      <c r="AB182" s="2" t="s">
        <v>171</v>
      </c>
    </row>
    <row r="183" spans="1:28" s="20" customFormat="1" ht="12.75" customHeight="1" x14ac:dyDescent="0.2">
      <c r="A183" s="420" t="s">
        <v>223</v>
      </c>
      <c r="B183" s="421"/>
      <c r="C183" s="421"/>
      <c r="D183" s="421"/>
      <c r="E183" s="421"/>
      <c r="F183" s="421"/>
      <c r="G183" s="421"/>
      <c r="H183" s="421"/>
      <c r="I183" s="421"/>
      <c r="J183" s="421"/>
      <c r="K183" s="421"/>
      <c r="L183" s="421"/>
      <c r="M183" s="421"/>
      <c r="N183" s="421"/>
      <c r="O183" s="421"/>
      <c r="P183" s="422"/>
      <c r="R183" s="140"/>
      <c r="S183" s="140"/>
      <c r="T183" s="141"/>
      <c r="U183" s="142"/>
      <c r="V183" s="140"/>
      <c r="W183" s="140"/>
      <c r="Y183" s="140"/>
      <c r="Z183" s="141"/>
      <c r="AA183" s="142"/>
      <c r="AB183" s="140"/>
    </row>
    <row r="184" spans="1:28" ht="12.75" customHeight="1" x14ac:dyDescent="0.2">
      <c r="A184" s="107" t="s">
        <v>104</v>
      </c>
      <c r="B184" s="104" t="s">
        <v>262</v>
      </c>
      <c r="C184" s="135"/>
      <c r="D184" s="21"/>
      <c r="E184" s="135"/>
      <c r="F184" s="136"/>
      <c r="G184" s="105">
        <f t="shared" ref="G184:G191" si="191">E184+F184</f>
        <v>0</v>
      </c>
      <c r="H184" s="105">
        <f t="shared" ref="H184:H191" si="192">C184-G184</f>
        <v>0</v>
      </c>
      <c r="I184" s="92" t="str">
        <f t="shared" ref="I184:I191" si="193">IF(AND($C184="",$E184="",$F184=""),"",IF(AND(OR($C184&lt;&gt;"",$G184&lt;&gt;""),OR(J184="",K184="")),"Select values! -&gt;",""))</f>
        <v/>
      </c>
      <c r="J184" s="134"/>
      <c r="K184" s="134"/>
      <c r="L184" s="3" t="str">
        <f t="shared" ref="L184:L186" si="194">IF(J184=K184,"-", "Allocation change")</f>
        <v>-</v>
      </c>
      <c r="M184" s="92" t="str">
        <f t="shared" ref="M184:M186" si="195">IF(AND($C184="",$E184="",$F184=""),"",IF(AND(OR($C184&lt;&gt;"",$G184&lt;&gt;""),OR(N184="",O184="")),"Select values! -&gt;",""))</f>
        <v/>
      </c>
      <c r="N184" s="134" t="s">
        <v>79</v>
      </c>
      <c r="O184" s="134" t="s">
        <v>79</v>
      </c>
      <c r="P184" s="3" t="str">
        <f t="shared" ref="P184:P186" si="196">IF(N184=O184,"-","Origin change")</f>
        <v>-</v>
      </c>
      <c r="Q184" s="43"/>
      <c r="R184" s="3" t="str">
        <f t="shared" ref="R184:R191" si="197">IF(J184="Internal",C184,"-")</f>
        <v>-</v>
      </c>
      <c r="S184" s="3" t="str">
        <f t="shared" ref="S184:S191" si="198">IF(J184="Related",C184,"-")</f>
        <v>-</v>
      </c>
      <c r="T184" s="15" t="str">
        <f t="shared" ref="T184:T191" si="199">IF(J184="External",C184,"-")</f>
        <v>-</v>
      </c>
      <c r="U184" s="18" t="str">
        <f t="shared" ref="U184:U191" si="200">IF(K184="Internal",G184,"-")</f>
        <v>-</v>
      </c>
      <c r="V184" s="3" t="str">
        <f t="shared" ref="V184:V191" si="201">IF(K184="Related",G184,"-")</f>
        <v>-</v>
      </c>
      <c r="W184" s="3" t="str">
        <f t="shared" ref="W184:W191" si="202">IF(K184="External",G184,"-")</f>
        <v>-</v>
      </c>
      <c r="Y184" s="3" t="str">
        <f t="shared" ref="Y184:Y191" si="203">IF($N184="Canadian",IF($C184="","-",$C184),"-")</f>
        <v>-</v>
      </c>
      <c r="Z184" s="15" t="str">
        <f t="shared" ref="Z184:Z191" si="204">IF($N184="Non-Canadian",IF($C184="","-",$C184),"-")</f>
        <v>-</v>
      </c>
      <c r="AA184" s="18" t="str">
        <f t="shared" ref="AA184:AA191" si="205">IF($O184="Canadian",IF($G184=0,"-",$G184),"-")</f>
        <v>-</v>
      </c>
      <c r="AB184" s="3" t="str">
        <f t="shared" ref="AB184:AB191" si="206">IF($O184="Non-Canadian",IF($G184=0,"-",$G184),"-")</f>
        <v>-</v>
      </c>
    </row>
    <row r="185" spans="1:28" ht="12.75" customHeight="1" x14ac:dyDescent="0.2">
      <c r="A185" s="34" t="s">
        <v>166</v>
      </c>
      <c r="B185" s="46" t="s">
        <v>27</v>
      </c>
      <c r="C185" s="132"/>
      <c r="D185" s="21"/>
      <c r="E185" s="132"/>
      <c r="F185" s="133"/>
      <c r="G185" s="28">
        <f t="shared" si="191"/>
        <v>0</v>
      </c>
      <c r="H185" s="28">
        <f t="shared" si="192"/>
        <v>0</v>
      </c>
      <c r="I185" s="92" t="str">
        <f t="shared" si="193"/>
        <v/>
      </c>
      <c r="J185" s="134"/>
      <c r="K185" s="134"/>
      <c r="L185" s="3" t="str">
        <f t="shared" si="194"/>
        <v>-</v>
      </c>
      <c r="M185" s="92" t="str">
        <f t="shared" si="195"/>
        <v/>
      </c>
      <c r="N185" s="134" t="s">
        <v>79</v>
      </c>
      <c r="O185" s="134" t="s">
        <v>79</v>
      </c>
      <c r="P185" s="3" t="str">
        <f t="shared" si="196"/>
        <v>-</v>
      </c>
      <c r="Q185" s="43"/>
      <c r="R185" s="3" t="str">
        <f t="shared" si="197"/>
        <v>-</v>
      </c>
      <c r="S185" s="3" t="str">
        <f t="shared" si="198"/>
        <v>-</v>
      </c>
      <c r="T185" s="15" t="str">
        <f t="shared" si="199"/>
        <v>-</v>
      </c>
      <c r="U185" s="18" t="str">
        <f t="shared" si="200"/>
        <v>-</v>
      </c>
      <c r="V185" s="3" t="str">
        <f t="shared" si="201"/>
        <v>-</v>
      </c>
      <c r="W185" s="3" t="str">
        <f t="shared" si="202"/>
        <v>-</v>
      </c>
      <c r="Y185" s="3" t="str">
        <f t="shared" si="203"/>
        <v>-</v>
      </c>
      <c r="Z185" s="15" t="str">
        <f t="shared" si="204"/>
        <v>-</v>
      </c>
      <c r="AA185" s="18" t="str">
        <f t="shared" si="205"/>
        <v>-</v>
      </c>
      <c r="AB185" s="3" t="str">
        <f t="shared" si="206"/>
        <v>-</v>
      </c>
    </row>
    <row r="186" spans="1:28" ht="12.75" customHeight="1" x14ac:dyDescent="0.2">
      <c r="A186" s="34" t="s">
        <v>101</v>
      </c>
      <c r="B186" s="262" t="s">
        <v>393</v>
      </c>
      <c r="C186" s="130"/>
      <c r="D186" s="21"/>
      <c r="E186" s="130"/>
      <c r="F186" s="137"/>
      <c r="G186" s="102">
        <f t="shared" si="191"/>
        <v>0</v>
      </c>
      <c r="H186" s="102">
        <f t="shared" si="192"/>
        <v>0</v>
      </c>
      <c r="I186" s="92" t="str">
        <f t="shared" si="193"/>
        <v/>
      </c>
      <c r="J186" s="134"/>
      <c r="K186" s="134"/>
      <c r="L186" s="3" t="str">
        <f t="shared" si="194"/>
        <v>-</v>
      </c>
      <c r="M186" s="92" t="str">
        <f t="shared" si="195"/>
        <v/>
      </c>
      <c r="N186" s="134" t="s">
        <v>79</v>
      </c>
      <c r="O186" s="134" t="s">
        <v>79</v>
      </c>
      <c r="P186" s="3" t="str">
        <f t="shared" si="196"/>
        <v>-</v>
      </c>
      <c r="Q186" s="43"/>
      <c r="R186" s="3" t="str">
        <f t="shared" si="197"/>
        <v>-</v>
      </c>
      <c r="S186" s="3" t="str">
        <f t="shared" si="198"/>
        <v>-</v>
      </c>
      <c r="T186" s="15" t="str">
        <f t="shared" si="199"/>
        <v>-</v>
      </c>
      <c r="U186" s="18" t="str">
        <f t="shared" si="200"/>
        <v>-</v>
      </c>
      <c r="V186" s="3" t="str">
        <f t="shared" si="201"/>
        <v>-</v>
      </c>
      <c r="W186" s="3" t="str">
        <f t="shared" si="202"/>
        <v>-</v>
      </c>
      <c r="Y186" s="3" t="str">
        <f t="shared" si="203"/>
        <v>-</v>
      </c>
      <c r="Z186" s="15" t="str">
        <f t="shared" si="204"/>
        <v>-</v>
      </c>
      <c r="AA186" s="18" t="str">
        <f t="shared" si="205"/>
        <v>-</v>
      </c>
      <c r="AB186" s="3" t="str">
        <f t="shared" si="206"/>
        <v>-</v>
      </c>
    </row>
    <row r="187" spans="1:28" ht="12.75" customHeight="1" x14ac:dyDescent="0.2">
      <c r="A187" s="34"/>
      <c r="B187" s="431" t="s">
        <v>344</v>
      </c>
      <c r="C187" s="432"/>
      <c r="D187" s="432"/>
      <c r="E187" s="432"/>
      <c r="F187" s="432"/>
      <c r="G187" s="432"/>
      <c r="H187" s="432"/>
      <c r="I187" s="432"/>
      <c r="J187" s="432"/>
      <c r="K187" s="432"/>
      <c r="L187" s="432"/>
      <c r="M187" s="432"/>
      <c r="N187" s="432"/>
      <c r="O187" s="432"/>
      <c r="P187" s="433"/>
      <c r="Q187" s="43"/>
      <c r="R187" s="143"/>
      <c r="S187" s="143"/>
      <c r="T187" s="144"/>
      <c r="U187" s="145"/>
      <c r="V187" s="143"/>
      <c r="W187" s="143"/>
      <c r="Y187" s="143"/>
      <c r="Z187" s="144"/>
      <c r="AA187" s="145"/>
      <c r="AB187" s="143"/>
    </row>
    <row r="188" spans="1:28" ht="12.75" customHeight="1" x14ac:dyDescent="0.2">
      <c r="A188" s="34" t="s">
        <v>167</v>
      </c>
      <c r="B188" s="104" t="s">
        <v>28</v>
      </c>
      <c r="C188" s="135"/>
      <c r="D188" s="21"/>
      <c r="E188" s="135"/>
      <c r="F188" s="136"/>
      <c r="G188" s="105">
        <f t="shared" si="191"/>
        <v>0</v>
      </c>
      <c r="H188" s="105">
        <f t="shared" si="192"/>
        <v>0</v>
      </c>
      <c r="I188" s="92" t="str">
        <f t="shared" si="193"/>
        <v/>
      </c>
      <c r="J188" s="134"/>
      <c r="K188" s="134"/>
      <c r="L188" s="3" t="str">
        <f t="shared" ref="L188:L191" si="207">IF(J188=K188,"-", "Allocation change")</f>
        <v>-</v>
      </c>
      <c r="M188" s="92" t="str">
        <f t="shared" ref="M188:M191" si="208">IF(AND($C188="",$E188="",$F188=""),"",IF(AND(OR($C188&lt;&gt;"",$G188&lt;&gt;""),OR(N188="",O188="")),"Select values! -&gt;",""))</f>
        <v/>
      </c>
      <c r="N188" s="134" t="s">
        <v>79</v>
      </c>
      <c r="O188" s="134" t="s">
        <v>79</v>
      </c>
      <c r="P188" s="3" t="str">
        <f t="shared" ref="P188:P191" si="209">IF(N188=O188,"-","Origin change")</f>
        <v>-</v>
      </c>
      <c r="Q188" s="43"/>
      <c r="R188" s="3" t="str">
        <f t="shared" si="197"/>
        <v>-</v>
      </c>
      <c r="S188" s="3" t="str">
        <f t="shared" si="198"/>
        <v>-</v>
      </c>
      <c r="T188" s="15" t="str">
        <f t="shared" si="199"/>
        <v>-</v>
      </c>
      <c r="U188" s="18" t="str">
        <f t="shared" si="200"/>
        <v>-</v>
      </c>
      <c r="V188" s="3" t="str">
        <f t="shared" si="201"/>
        <v>-</v>
      </c>
      <c r="W188" s="3" t="str">
        <f t="shared" si="202"/>
        <v>-</v>
      </c>
      <c r="Y188" s="3" t="str">
        <f t="shared" si="203"/>
        <v>-</v>
      </c>
      <c r="Z188" s="15" t="str">
        <f t="shared" si="204"/>
        <v>-</v>
      </c>
      <c r="AA188" s="18" t="str">
        <f t="shared" si="205"/>
        <v>-</v>
      </c>
      <c r="AB188" s="3" t="str">
        <f t="shared" si="206"/>
        <v>-</v>
      </c>
    </row>
    <row r="189" spans="1:28" ht="12.75" customHeight="1" x14ac:dyDescent="0.2">
      <c r="A189" s="34" t="s">
        <v>102</v>
      </c>
      <c r="B189" s="46" t="s">
        <v>29</v>
      </c>
      <c r="C189" s="132"/>
      <c r="D189" s="21"/>
      <c r="E189" s="132"/>
      <c r="F189" s="133"/>
      <c r="G189" s="28">
        <f t="shared" si="191"/>
        <v>0</v>
      </c>
      <c r="H189" s="28">
        <f t="shared" si="192"/>
        <v>0</v>
      </c>
      <c r="I189" s="92" t="str">
        <f t="shared" si="193"/>
        <v/>
      </c>
      <c r="J189" s="134"/>
      <c r="K189" s="134"/>
      <c r="L189" s="3" t="str">
        <f t="shared" si="207"/>
        <v>-</v>
      </c>
      <c r="M189" s="92" t="str">
        <f t="shared" si="208"/>
        <v/>
      </c>
      <c r="N189" s="134" t="s">
        <v>79</v>
      </c>
      <c r="O189" s="134" t="s">
        <v>79</v>
      </c>
      <c r="P189" s="3" t="str">
        <f t="shared" si="209"/>
        <v>-</v>
      </c>
      <c r="Q189" s="43"/>
      <c r="R189" s="3" t="str">
        <f t="shared" si="197"/>
        <v>-</v>
      </c>
      <c r="S189" s="3" t="str">
        <f t="shared" si="198"/>
        <v>-</v>
      </c>
      <c r="T189" s="15" t="str">
        <f t="shared" si="199"/>
        <v>-</v>
      </c>
      <c r="U189" s="18" t="str">
        <f t="shared" si="200"/>
        <v>-</v>
      </c>
      <c r="V189" s="3" t="str">
        <f t="shared" si="201"/>
        <v>-</v>
      </c>
      <c r="W189" s="3" t="str">
        <f t="shared" si="202"/>
        <v>-</v>
      </c>
      <c r="Y189" s="3" t="str">
        <f t="shared" si="203"/>
        <v>-</v>
      </c>
      <c r="Z189" s="15" t="str">
        <f t="shared" si="204"/>
        <v>-</v>
      </c>
      <c r="AA189" s="18" t="str">
        <f t="shared" si="205"/>
        <v>-</v>
      </c>
      <c r="AB189" s="3" t="str">
        <f t="shared" si="206"/>
        <v>-</v>
      </c>
    </row>
    <row r="190" spans="1:28" ht="12.75" customHeight="1" x14ac:dyDescent="0.2">
      <c r="A190" s="34" t="s">
        <v>103</v>
      </c>
      <c r="B190" s="46" t="s">
        <v>48</v>
      </c>
      <c r="C190" s="132"/>
      <c r="D190" s="21"/>
      <c r="E190" s="132"/>
      <c r="F190" s="133"/>
      <c r="G190" s="28">
        <f t="shared" si="191"/>
        <v>0</v>
      </c>
      <c r="H190" s="28">
        <f t="shared" si="192"/>
        <v>0</v>
      </c>
      <c r="I190" s="92" t="str">
        <f t="shared" si="193"/>
        <v/>
      </c>
      <c r="J190" s="134"/>
      <c r="K190" s="134"/>
      <c r="L190" s="3" t="str">
        <f t="shared" si="207"/>
        <v>-</v>
      </c>
      <c r="M190" s="92" t="str">
        <f t="shared" si="208"/>
        <v/>
      </c>
      <c r="N190" s="134" t="s">
        <v>79</v>
      </c>
      <c r="O190" s="134" t="s">
        <v>79</v>
      </c>
      <c r="P190" s="3" t="str">
        <f t="shared" si="209"/>
        <v>-</v>
      </c>
      <c r="Q190" s="43"/>
      <c r="R190" s="3" t="str">
        <f t="shared" si="197"/>
        <v>-</v>
      </c>
      <c r="S190" s="3" t="str">
        <f t="shared" si="198"/>
        <v>-</v>
      </c>
      <c r="T190" s="15" t="str">
        <f t="shared" si="199"/>
        <v>-</v>
      </c>
      <c r="U190" s="18" t="str">
        <f t="shared" si="200"/>
        <v>-</v>
      </c>
      <c r="V190" s="3" t="str">
        <f t="shared" si="201"/>
        <v>-</v>
      </c>
      <c r="W190" s="3" t="str">
        <f t="shared" si="202"/>
        <v>-</v>
      </c>
      <c r="Y190" s="3" t="str">
        <f t="shared" si="203"/>
        <v>-</v>
      </c>
      <c r="Z190" s="15" t="str">
        <f t="shared" si="204"/>
        <v>-</v>
      </c>
      <c r="AA190" s="18" t="str">
        <f t="shared" si="205"/>
        <v>-</v>
      </c>
      <c r="AB190" s="3" t="str">
        <f t="shared" si="206"/>
        <v>-</v>
      </c>
    </row>
    <row r="191" spans="1:28" ht="12.75" customHeight="1" x14ac:dyDescent="0.2">
      <c r="A191" s="34"/>
      <c r="B191" s="46"/>
      <c r="C191" s="132"/>
      <c r="D191" s="21"/>
      <c r="E191" s="132"/>
      <c r="F191" s="133"/>
      <c r="G191" s="28">
        <f t="shared" si="191"/>
        <v>0</v>
      </c>
      <c r="H191" s="28">
        <f t="shared" si="192"/>
        <v>0</v>
      </c>
      <c r="I191" s="92" t="str">
        <f t="shared" si="193"/>
        <v/>
      </c>
      <c r="J191" s="134"/>
      <c r="K191" s="134"/>
      <c r="L191" s="3" t="str">
        <f t="shared" si="207"/>
        <v>-</v>
      </c>
      <c r="M191" s="92" t="str">
        <f t="shared" si="208"/>
        <v/>
      </c>
      <c r="N191" s="134" t="s">
        <v>79</v>
      </c>
      <c r="O191" s="134" t="s">
        <v>79</v>
      </c>
      <c r="P191" s="3" t="str">
        <f t="shared" si="209"/>
        <v>-</v>
      </c>
      <c r="Q191" s="43"/>
      <c r="R191" s="3" t="str">
        <f t="shared" si="197"/>
        <v>-</v>
      </c>
      <c r="S191" s="3" t="str">
        <f t="shared" si="198"/>
        <v>-</v>
      </c>
      <c r="T191" s="15" t="str">
        <f t="shared" si="199"/>
        <v>-</v>
      </c>
      <c r="U191" s="18" t="str">
        <f t="shared" si="200"/>
        <v>-</v>
      </c>
      <c r="V191" s="3" t="str">
        <f t="shared" si="201"/>
        <v>-</v>
      </c>
      <c r="W191" s="3" t="str">
        <f t="shared" si="202"/>
        <v>-</v>
      </c>
      <c r="Y191" s="3" t="str">
        <f t="shared" si="203"/>
        <v>-</v>
      </c>
      <c r="Z191" s="15" t="str">
        <f t="shared" si="204"/>
        <v>-</v>
      </c>
      <c r="AA191" s="18" t="str">
        <f t="shared" si="205"/>
        <v>-</v>
      </c>
      <c r="AB191" s="3" t="str">
        <f t="shared" si="206"/>
        <v>-</v>
      </c>
    </row>
    <row r="192" spans="1:28" s="20" customFormat="1" ht="12.75" customHeight="1" x14ac:dyDescent="0.2">
      <c r="A192" s="24">
        <v>15</v>
      </c>
      <c r="B192" s="47" t="s">
        <v>56</v>
      </c>
      <c r="C192" s="30">
        <f>ROUND(SUM(C184:C191),0)</f>
        <v>0</v>
      </c>
      <c r="D192" s="44"/>
      <c r="E192" s="30">
        <f>ROUND(SUM(E184:E191),0)</f>
        <v>0</v>
      </c>
      <c r="F192" s="48">
        <f>ROUND(SUM(F184:F191),0)</f>
        <v>0</v>
      </c>
      <c r="G192" s="30">
        <f>ROUND(SUM(G184:G191),0)</f>
        <v>0</v>
      </c>
      <c r="H192" s="30">
        <f>SUM(H184:H191)</f>
        <v>0</v>
      </c>
      <c r="I192" s="92"/>
      <c r="J192" s="6"/>
      <c r="K192" s="6"/>
      <c r="L192" s="6"/>
      <c r="M192" s="9"/>
      <c r="N192" s="6"/>
      <c r="O192" s="6"/>
      <c r="P192" s="6"/>
      <c r="R192" s="4">
        <f>ROUND(SUM(R184:R191),0)</f>
        <v>0</v>
      </c>
      <c r="S192" s="4">
        <f t="shared" ref="S192:W192" si="210">ROUND(SUM(S184:S191),0)</f>
        <v>0</v>
      </c>
      <c r="T192" s="16">
        <f t="shared" si="210"/>
        <v>0</v>
      </c>
      <c r="U192" s="19">
        <f t="shared" si="210"/>
        <v>0</v>
      </c>
      <c r="V192" s="4">
        <f t="shared" si="210"/>
        <v>0</v>
      </c>
      <c r="W192" s="4">
        <f t="shared" si="210"/>
        <v>0</v>
      </c>
      <c r="Y192" s="4">
        <f>ROUND(SUM(Y184:Y191),0)</f>
        <v>0</v>
      </c>
      <c r="Z192" s="16">
        <f>ROUND(SUM(Z184:Z191),0)</f>
        <v>0</v>
      </c>
      <c r="AA192" s="19">
        <f>ROUND(SUM(AA184:AA191),0)</f>
        <v>0</v>
      </c>
      <c r="AB192" s="4">
        <f>ROUND(SUM(AB184:AB191),0)</f>
        <v>0</v>
      </c>
    </row>
    <row r="193" spans="1:28" ht="12.75" customHeight="1" thickBot="1" x14ac:dyDescent="0.25">
      <c r="B193" s="1"/>
      <c r="C193" s="21"/>
      <c r="D193" s="21"/>
      <c r="E193" s="21"/>
      <c r="F193" s="31"/>
      <c r="G193" s="22"/>
      <c r="H193" s="22"/>
      <c r="I193" s="92"/>
      <c r="J193" s="6"/>
      <c r="K193" s="6"/>
      <c r="L193" s="6"/>
      <c r="M193" s="9"/>
      <c r="N193" s="6"/>
      <c r="O193" s="6"/>
      <c r="P193" s="6"/>
    </row>
    <row r="194" spans="1:28" ht="14.25" customHeight="1" thickBot="1" x14ac:dyDescent="0.25">
      <c r="A194" s="388" t="s">
        <v>57</v>
      </c>
      <c r="B194" s="413"/>
      <c r="C194" s="413"/>
      <c r="D194" s="413"/>
      <c r="E194" s="413"/>
      <c r="F194" s="413"/>
      <c r="G194" s="413"/>
      <c r="H194" s="414"/>
      <c r="I194" s="92"/>
      <c r="J194" s="6"/>
      <c r="K194" s="6"/>
      <c r="L194" s="6"/>
      <c r="M194" s="9"/>
      <c r="N194" s="6"/>
      <c r="O194" s="6"/>
      <c r="P194" s="6"/>
    </row>
    <row r="195" spans="1:28" ht="12.75" customHeight="1" x14ac:dyDescent="0.2">
      <c r="B195" s="1"/>
      <c r="C195" s="21"/>
      <c r="D195" s="21"/>
      <c r="E195" s="21"/>
      <c r="F195" s="31"/>
      <c r="G195" s="22"/>
      <c r="H195" s="22"/>
      <c r="I195" s="92"/>
      <c r="J195" s="6"/>
      <c r="K195" s="6"/>
      <c r="L195" s="6"/>
      <c r="M195" s="9"/>
      <c r="N195" s="6"/>
      <c r="O195" s="6"/>
      <c r="P195" s="6"/>
      <c r="R195" s="2" t="s">
        <v>60</v>
      </c>
      <c r="S195" s="2" t="s">
        <v>61</v>
      </c>
      <c r="T195" s="14" t="s">
        <v>62</v>
      </c>
      <c r="U195" s="17" t="s">
        <v>60</v>
      </c>
      <c r="V195" s="2" t="s">
        <v>61</v>
      </c>
      <c r="W195" s="2" t="s">
        <v>62</v>
      </c>
      <c r="Y195" s="2" t="s">
        <v>79</v>
      </c>
      <c r="Z195" s="14" t="s">
        <v>171</v>
      </c>
      <c r="AA195" s="17" t="s">
        <v>79</v>
      </c>
      <c r="AB195" s="2" t="s">
        <v>171</v>
      </c>
    </row>
    <row r="196" spans="1:28" ht="12.75" customHeight="1" x14ac:dyDescent="0.2">
      <c r="A196" s="35" t="s">
        <v>1</v>
      </c>
      <c r="B196" s="47" t="s">
        <v>41</v>
      </c>
      <c r="C196" s="139"/>
      <c r="E196" s="139"/>
      <c r="F196" s="139"/>
      <c r="G196" s="36">
        <f>E196+F196</f>
        <v>0</v>
      </c>
      <c r="H196" s="36">
        <f>C196-G196</f>
        <v>0</v>
      </c>
      <c r="I196" s="92" t="str">
        <f>IF(AND($C196="",$E196="",$F196=""),"",IF(AND(OR($C196&lt;&gt;"",$G196&lt;&gt;""),OR(J196="",K196="")),"Select values! -&gt;",""))</f>
        <v/>
      </c>
      <c r="J196" s="134"/>
      <c r="K196" s="134"/>
      <c r="L196" s="3" t="str">
        <f>IF(J196=K196,"-", "Allocation change")</f>
        <v>-</v>
      </c>
      <c r="M196" s="92" t="str">
        <f>IF(AND($C196="",$E196="",$F196=""),"",IF(AND(OR($C196&lt;&gt;"",$G196&lt;&gt;""),OR(N196="",O196="")),"Select values! -&gt;",""))</f>
        <v/>
      </c>
      <c r="N196" s="134" t="s">
        <v>79</v>
      </c>
      <c r="O196" s="134" t="s">
        <v>79</v>
      </c>
      <c r="P196" s="3" t="str">
        <f>IF(N196=O196,"-","Origin change")</f>
        <v>-</v>
      </c>
      <c r="Q196" s="43"/>
      <c r="R196" s="4" t="str">
        <f>IF(J196="Internal",C196,"0")</f>
        <v>0</v>
      </c>
      <c r="S196" s="4" t="str">
        <f>IF(J196="Related",C196,"0")</f>
        <v>0</v>
      </c>
      <c r="T196" s="16" t="str">
        <f>IF(J196="External",C196,"0")</f>
        <v>0</v>
      </c>
      <c r="U196" s="19" t="str">
        <f>IF(K196="Internal",G196,"0")</f>
        <v>0</v>
      </c>
      <c r="V196" s="4" t="str">
        <f>IF(K196="Related",G196,"0")</f>
        <v>0</v>
      </c>
      <c r="W196" s="4" t="str">
        <f>IF(K196="External",G196,"0")</f>
        <v>0</v>
      </c>
      <c r="Y196" s="4">
        <f>IF($N196="Canadian",$C196,"0")</f>
        <v>0</v>
      </c>
      <c r="Z196" s="16" t="str">
        <f>IF($N196="Non-Canadian",$C196,"0")</f>
        <v>0</v>
      </c>
      <c r="AA196" s="19">
        <f>IF($O196="Canadian",$G196,"0")</f>
        <v>0</v>
      </c>
      <c r="AB196" s="4" t="str">
        <f>IF($O196="Non-Canadian",$G196,"0")</f>
        <v>0</v>
      </c>
    </row>
    <row r="197" spans="1:28" ht="33" customHeight="1" x14ac:dyDescent="0.2">
      <c r="A197" s="35"/>
      <c r="B197" s="255" t="s">
        <v>375</v>
      </c>
      <c r="I197" s="92"/>
      <c r="J197" s="6"/>
      <c r="K197" s="6"/>
      <c r="L197" s="6"/>
      <c r="M197" s="9"/>
      <c r="N197" s="6"/>
      <c r="O197" s="6"/>
      <c r="P197" s="6"/>
      <c r="Q197" s="43"/>
      <c r="R197" s="356"/>
      <c r="S197" s="356"/>
      <c r="T197" s="357"/>
      <c r="U197" s="358"/>
      <c r="V197" s="356"/>
      <c r="W197" s="356"/>
      <c r="Y197" s="356"/>
      <c r="Z197" s="357"/>
      <c r="AA197" s="358"/>
      <c r="AB197" s="356"/>
    </row>
    <row r="198" spans="1:28" ht="12.75" customHeight="1" x14ac:dyDescent="0.2">
      <c r="A198" s="35" t="s">
        <v>172</v>
      </c>
      <c r="B198" s="47" t="s">
        <v>42</v>
      </c>
      <c r="C198" s="139"/>
      <c r="E198" s="111"/>
      <c r="F198" s="111"/>
      <c r="G198" s="112">
        <f>E198+F198</f>
        <v>0</v>
      </c>
      <c r="H198" s="36">
        <f>C198-G198</f>
        <v>0</v>
      </c>
      <c r="I198" s="92" t="str">
        <f>IF(AND($C198="",$E198="",$F198=""),"",IF(AND(OR($C198&lt;&gt;"",$G198&lt;&gt;""),OR(J198="",K198="")),"Select values! -&gt;",""))</f>
        <v/>
      </c>
      <c r="J198" s="134"/>
      <c r="K198" s="134"/>
      <c r="L198" s="3" t="str">
        <f>IF(J198=K198,"-", "Allocation change")</f>
        <v>-</v>
      </c>
      <c r="M198" s="92" t="str">
        <f>IF(AND($C198="",$E198="",$F198=""),"",IF(AND(OR($C198&lt;&gt;"",$G198&lt;&gt;""),OR(N198="",O198="")),"Select values! -&gt;",""))</f>
        <v/>
      </c>
      <c r="N198" s="134" t="s">
        <v>79</v>
      </c>
      <c r="O198" s="134" t="s">
        <v>79</v>
      </c>
      <c r="P198" s="3" t="str">
        <f>IF(N198=O198,"-","Origin change")</f>
        <v>-</v>
      </c>
      <c r="Q198" s="43"/>
      <c r="R198" s="4" t="str">
        <f>IF(J198="Internal",C198,"0")</f>
        <v>0</v>
      </c>
      <c r="S198" s="4" t="str">
        <f>IF(J198="Related",C198,"0")</f>
        <v>0</v>
      </c>
      <c r="T198" s="16" t="str">
        <f>IF(J198="External",C198,"0")</f>
        <v>0</v>
      </c>
      <c r="U198" s="19" t="str">
        <f>IF(K198="Internal",G198,"0")</f>
        <v>0</v>
      </c>
      <c r="V198" s="4" t="str">
        <f>IF(K198="Related",G198,"0")</f>
        <v>0</v>
      </c>
      <c r="W198" s="4" t="str">
        <f>IF(K198="External",G198,"0")</f>
        <v>0</v>
      </c>
      <c r="Y198" s="4">
        <f>IF($N198="Canadian",$C198,"0")</f>
        <v>0</v>
      </c>
      <c r="Z198" s="16" t="str">
        <f>IF($N198="Non-Canadian",$C198,"0")</f>
        <v>0</v>
      </c>
      <c r="AA198" s="19">
        <f>IF($O198="Canadian",$G198,"0")</f>
        <v>0</v>
      </c>
      <c r="AB198" s="4" t="str">
        <f>IF($O198="Non-Canadian",$G198,"0")</f>
        <v>0</v>
      </c>
    </row>
    <row r="199" spans="1:28" ht="59.25" customHeight="1" thickBot="1" x14ac:dyDescent="0.25">
      <c r="A199" s="37"/>
      <c r="B199" s="256" t="s">
        <v>347</v>
      </c>
      <c r="I199" s="92"/>
      <c r="J199" s="6"/>
      <c r="K199" s="6"/>
      <c r="L199" s="6"/>
      <c r="M199" s="9"/>
      <c r="N199" s="6"/>
      <c r="O199" s="6"/>
      <c r="P199" s="6"/>
    </row>
    <row r="200" spans="1:28" ht="12" customHeight="1" x14ac:dyDescent="0.2">
      <c r="J200" s="6"/>
      <c r="K200" s="6"/>
      <c r="L200" s="6"/>
      <c r="M200" s="9"/>
      <c r="N200" s="6"/>
      <c r="O200" s="6"/>
      <c r="P200" s="6"/>
      <c r="R200" s="273" t="s">
        <v>60</v>
      </c>
      <c r="S200" s="274" t="s">
        <v>61</v>
      </c>
      <c r="T200" s="276" t="s">
        <v>62</v>
      </c>
      <c r="U200" s="273" t="s">
        <v>60</v>
      </c>
      <c r="V200" s="274" t="s">
        <v>61</v>
      </c>
      <c r="W200" s="275" t="s">
        <v>62</v>
      </c>
      <c r="X200" s="257"/>
      <c r="Y200" s="273" t="s">
        <v>79</v>
      </c>
      <c r="Z200" s="276" t="s">
        <v>171</v>
      </c>
      <c r="AA200" s="273" t="s">
        <v>79</v>
      </c>
      <c r="AB200" s="275" t="s">
        <v>171</v>
      </c>
    </row>
    <row r="201" spans="1:28" s="20" customFormat="1" ht="12" customHeight="1" thickBot="1" x14ac:dyDescent="0.25">
      <c r="A201" s="117"/>
      <c r="B201" s="316" t="s">
        <v>387</v>
      </c>
      <c r="C201" s="110">
        <f>ROUND(C20+C30+C45+C58+C69+C81+C88+C94+C106+C121+C137+C156+C177+C192+C196+C198,0)</f>
        <v>0</v>
      </c>
      <c r="D201" s="45"/>
      <c r="E201" s="110">
        <f>ROUND(E20+E30+E45+E58+E69+E81+E88+E94+E106+E121+E137+E156+E177+E192+E196+E198,0)</f>
        <v>0</v>
      </c>
      <c r="F201" s="110">
        <f>ROUND(F20+F30+F45+F58+F69+F81+F88+F94+F106+F121+F137+F156+F177+F192+F196+F198,0)</f>
        <v>0</v>
      </c>
      <c r="G201" s="110">
        <f>ROUND(G20+G30+G45+G58+G69+G81+G88+G94+G106+G121+G137+G156+G177+G192+G196+G198,0)</f>
        <v>0</v>
      </c>
      <c r="H201" s="110">
        <f>ROUND(H20+H30+H45+H58+H69+H81+H88+H94+H106+H121+H137+H156+H177+H192+H196+H198,0)</f>
        <v>0</v>
      </c>
      <c r="J201" s="6"/>
      <c r="K201" s="6"/>
      <c r="L201" s="6"/>
      <c r="M201" s="9"/>
      <c r="N201" s="6"/>
      <c r="O201" s="6"/>
      <c r="P201" s="6"/>
      <c r="R201" s="258">
        <f t="shared" ref="R201:W201" si="211">ROUND(R198+R196+R192+R177+R156+R137+R121+R106+R94+R88+R81+R69+R58+R45+R30+R20,0)</f>
        <v>0</v>
      </c>
      <c r="S201" s="259">
        <f t="shared" si="211"/>
        <v>0</v>
      </c>
      <c r="T201" s="277">
        <f t="shared" si="211"/>
        <v>0</v>
      </c>
      <c r="U201" s="258">
        <f t="shared" si="211"/>
        <v>0</v>
      </c>
      <c r="V201" s="259">
        <f t="shared" si="211"/>
        <v>0</v>
      </c>
      <c r="W201" s="260">
        <f t="shared" si="211"/>
        <v>0</v>
      </c>
      <c r="Y201" s="258">
        <f>ROUND(Y198+Y196+Y192+Y177+Y156+Y137+Y121+Y106+Y94+Y88+Y81+Y69+Y58+Y45+Y30+Y20,0)</f>
        <v>0</v>
      </c>
      <c r="Z201" s="277">
        <f>ROUND(Z198+Z196+Z192+Z177+Z156+Z137+Z121+Z106+Z94+Z88+Z81+Z69+Z58+Z45+Z30+Z20,0)</f>
        <v>0</v>
      </c>
      <c r="AA201" s="258">
        <f>ROUND(AA198+AA196+AA192+AA177+AA156+AA137+AA121+AA106+AA94+AA88+AA81+AA69+AA58+AA45+AA30+AA20,0)</f>
        <v>0</v>
      </c>
      <c r="AB201" s="260">
        <f>ROUND(AB198+AB196+AB192+AB177+AB156+AB137+AB121+AB106+AB94+AB88+AB81+AB69+AB58+AB45+AB30+AB20,0)</f>
        <v>0</v>
      </c>
    </row>
    <row r="202" spans="1:28" s="20" customFormat="1" ht="12" customHeight="1" x14ac:dyDescent="0.2">
      <c r="A202" s="37"/>
      <c r="B202" s="269"/>
      <c r="C202" s="267"/>
      <c r="D202" s="267"/>
      <c r="E202" s="267"/>
      <c r="F202" s="267"/>
      <c r="G202" s="267"/>
      <c r="H202" s="267"/>
      <c r="J202" s="6"/>
      <c r="K202" s="6"/>
      <c r="L202" s="6"/>
      <c r="M202" s="9"/>
      <c r="N202" s="6"/>
      <c r="O202" s="6"/>
      <c r="P202" s="6"/>
      <c r="R202" s="268"/>
      <c r="S202" s="268"/>
      <c r="T202" s="268"/>
      <c r="U202" s="268"/>
      <c r="V202" s="268"/>
      <c r="W202" s="268"/>
      <c r="Y202" s="268"/>
      <c r="Z202" s="268"/>
      <c r="AA202" s="268"/>
      <c r="AB202" s="268"/>
    </row>
    <row r="203" spans="1:28" ht="12.75" customHeight="1" x14ac:dyDescent="0.2">
      <c r="A203" s="423" t="s">
        <v>334</v>
      </c>
      <c r="B203" s="424"/>
      <c r="C203" s="424"/>
      <c r="D203" s="424"/>
      <c r="E203" s="424"/>
      <c r="F203" s="424"/>
      <c r="G203" s="424"/>
      <c r="H203" s="424"/>
      <c r="I203" s="424"/>
      <c r="J203" s="424"/>
      <c r="K203" s="424"/>
      <c r="L203" s="424"/>
      <c r="M203" s="424"/>
      <c r="N203" s="424"/>
      <c r="O203" s="424"/>
      <c r="P203" s="425"/>
    </row>
    <row r="204" spans="1:28" ht="12" customHeight="1" thickBot="1" x14ac:dyDescent="0.25">
      <c r="J204" s="6"/>
      <c r="K204" s="6"/>
      <c r="L204" s="6"/>
      <c r="M204" s="9"/>
      <c r="N204" s="6"/>
      <c r="O204" s="6"/>
      <c r="P204" s="6"/>
    </row>
    <row r="205" spans="1:28" ht="18" customHeight="1" thickBot="1" x14ac:dyDescent="0.25">
      <c r="B205" s="416" t="s">
        <v>361</v>
      </c>
      <c r="C205" s="417"/>
      <c r="D205" s="418"/>
      <c r="E205" s="418"/>
      <c r="F205" s="418"/>
      <c r="G205" s="418"/>
      <c r="H205" s="419"/>
      <c r="J205" s="6"/>
      <c r="K205" s="6"/>
      <c r="L205" s="6"/>
      <c r="M205" s="9"/>
      <c r="N205" s="6"/>
      <c r="O205" s="6"/>
      <c r="P205" s="6"/>
    </row>
    <row r="206" spans="1:28" ht="34.5" customHeight="1" x14ac:dyDescent="0.2">
      <c r="B206" s="271" t="s">
        <v>279</v>
      </c>
      <c r="C206" s="323" t="s">
        <v>363</v>
      </c>
      <c r="E206" s="318"/>
      <c r="F206" s="318"/>
      <c r="G206" s="338" t="s">
        <v>359</v>
      </c>
      <c r="H206" s="339" t="s">
        <v>360</v>
      </c>
      <c r="J206" s="6"/>
      <c r="K206" s="6"/>
      <c r="L206" s="6"/>
      <c r="M206" s="9"/>
      <c r="N206" s="6"/>
      <c r="O206" s="6"/>
      <c r="P206" s="6"/>
    </row>
    <row r="207" spans="1:28" ht="12.75" customHeight="1" x14ac:dyDescent="0.2">
      <c r="B207" s="272" t="s">
        <v>348</v>
      </c>
      <c r="C207" s="178"/>
      <c r="E207" s="21"/>
      <c r="F207" s="21"/>
      <c r="G207" s="319">
        <f>E207+F207</f>
        <v>0</v>
      </c>
      <c r="H207" s="324">
        <f>C207-G207</f>
        <v>0</v>
      </c>
      <c r="J207" s="6"/>
      <c r="K207" s="6"/>
      <c r="L207" s="6"/>
      <c r="M207" s="9"/>
      <c r="N207" s="6"/>
      <c r="O207" s="6"/>
      <c r="P207" s="6"/>
    </row>
    <row r="208" spans="1:28" ht="12.75" customHeight="1" x14ac:dyDescent="0.2">
      <c r="B208" s="272" t="s">
        <v>348</v>
      </c>
      <c r="C208" s="178"/>
      <c r="E208" s="21"/>
      <c r="F208" s="21"/>
      <c r="G208" s="319">
        <f>E208+F208</f>
        <v>0</v>
      </c>
      <c r="H208" s="324">
        <f>C208-G208</f>
        <v>0</v>
      </c>
      <c r="J208" s="6"/>
      <c r="K208" s="6"/>
      <c r="L208" s="6"/>
      <c r="M208" s="9"/>
      <c r="N208" s="6"/>
      <c r="O208" s="6"/>
      <c r="P208" s="6"/>
    </row>
    <row r="209" spans="1:16" ht="12.75" customHeight="1" thickBot="1" x14ac:dyDescent="0.25">
      <c r="B209" s="321" t="s">
        <v>356</v>
      </c>
      <c r="C209" s="270">
        <f>C207+C208</f>
        <v>0</v>
      </c>
      <c r="E209" s="180"/>
      <c r="F209" s="180"/>
      <c r="G209" s="320">
        <f>G207+G208</f>
        <v>0</v>
      </c>
      <c r="H209" s="317">
        <f>H207+H208</f>
        <v>0</v>
      </c>
      <c r="J209" s="6"/>
      <c r="K209" s="6"/>
      <c r="L209" s="6"/>
      <c r="M209" s="9"/>
      <c r="N209" s="6"/>
      <c r="O209" s="6"/>
      <c r="P209" s="6"/>
    </row>
    <row r="210" spans="1:16" ht="12" customHeight="1" x14ac:dyDescent="0.2">
      <c r="J210" s="6"/>
      <c r="K210" s="6"/>
      <c r="L210" s="6"/>
      <c r="M210" s="9"/>
      <c r="N210" s="6"/>
      <c r="O210" s="6"/>
      <c r="P210" s="6"/>
    </row>
    <row r="211" spans="1:16" ht="14.25" customHeight="1" thickBot="1" x14ac:dyDescent="0.25">
      <c r="B211" s="329" t="s">
        <v>354</v>
      </c>
      <c r="C211" s="330">
        <f>C201+C209</f>
        <v>0</v>
      </c>
      <c r="D211" s="322"/>
      <c r="E211" s="267"/>
      <c r="F211" s="267"/>
      <c r="G211" s="330">
        <f>G201+G209</f>
        <v>0</v>
      </c>
      <c r="H211" s="330">
        <f>H201+H209</f>
        <v>0</v>
      </c>
      <c r="J211" s="6"/>
      <c r="K211" s="6"/>
      <c r="L211" s="6"/>
      <c r="M211" s="9"/>
      <c r="N211" s="6"/>
      <c r="O211" s="6"/>
      <c r="P211" s="6"/>
    </row>
    <row r="212" spans="1:16" ht="12" customHeight="1" thickTop="1" x14ac:dyDescent="0.2"/>
    <row r="216" spans="1:16" ht="12" customHeight="1" x14ac:dyDescent="0.2">
      <c r="A216" s="360" t="s">
        <v>395</v>
      </c>
    </row>
    <row r="227" spans="10:15" ht="12" hidden="1" customHeight="1" x14ac:dyDescent="0.2">
      <c r="J227" s="11" t="s">
        <v>60</v>
      </c>
      <c r="K227" s="11" t="s">
        <v>60</v>
      </c>
      <c r="N227" s="11" t="s">
        <v>79</v>
      </c>
      <c r="O227" s="11" t="s">
        <v>79</v>
      </c>
    </row>
    <row r="228" spans="10:15" ht="12" hidden="1" customHeight="1" x14ac:dyDescent="0.2">
      <c r="J228" s="11" t="s">
        <v>61</v>
      </c>
      <c r="K228" s="11" t="s">
        <v>61</v>
      </c>
      <c r="N228" s="11" t="s">
        <v>171</v>
      </c>
      <c r="O228" s="11" t="s">
        <v>171</v>
      </c>
    </row>
    <row r="229" spans="10:15" ht="12" hidden="1" customHeight="1" x14ac:dyDescent="0.2">
      <c r="J229" s="11" t="s">
        <v>62</v>
      </c>
      <c r="K229" s="11" t="s">
        <v>62</v>
      </c>
      <c r="N229" s="11" t="s">
        <v>358</v>
      </c>
      <c r="O229" s="11" t="s">
        <v>357</v>
      </c>
    </row>
    <row r="230" spans="10:15" ht="12" hidden="1" customHeight="1" x14ac:dyDescent="0.2">
      <c r="J230" s="11" t="s">
        <v>358</v>
      </c>
      <c r="K230" s="11" t="s">
        <v>357</v>
      </c>
    </row>
  </sheetData>
  <mergeCells count="40">
    <mergeCell ref="B205:H205"/>
    <mergeCell ref="A183:P183"/>
    <mergeCell ref="A203:P203"/>
    <mergeCell ref="Y15:Z15"/>
    <mergeCell ref="AA15:AB15"/>
    <mergeCell ref="A194:H194"/>
    <mergeCell ref="B145:H145"/>
    <mergeCell ref="B158:H158"/>
    <mergeCell ref="B90:H90"/>
    <mergeCell ref="A180:H180"/>
    <mergeCell ref="B182:H182"/>
    <mergeCell ref="A144:P144"/>
    <mergeCell ref="A159:P159"/>
    <mergeCell ref="B83:H83"/>
    <mergeCell ref="B187:P187"/>
    <mergeCell ref="R14:W14"/>
    <mergeCell ref="Y14:AB14"/>
    <mergeCell ref="U15:W15"/>
    <mergeCell ref="A143:H143"/>
    <mergeCell ref="B123:H123"/>
    <mergeCell ref="B110:H110"/>
    <mergeCell ref="B60:H60"/>
    <mergeCell ref="B71:H71"/>
    <mergeCell ref="R15:T15"/>
    <mergeCell ref="A32:H32"/>
    <mergeCell ref="B47:H47"/>
    <mergeCell ref="A111:P111"/>
    <mergeCell ref="A108:H108"/>
    <mergeCell ref="A9:P9"/>
    <mergeCell ref="B96:H96"/>
    <mergeCell ref="B16:H16"/>
    <mergeCell ref="A14:H14"/>
    <mergeCell ref="B22:H22"/>
    <mergeCell ref="A18:P18"/>
    <mergeCell ref="B34:H34"/>
    <mergeCell ref="A11:P11"/>
    <mergeCell ref="A23:P23"/>
    <mergeCell ref="A33:P33"/>
    <mergeCell ref="B36:P36"/>
    <mergeCell ref="A10:P10"/>
  </mergeCells>
  <phoneticPr fontId="0" type="noConversion"/>
  <dataValidations xWindow="1027" yWindow="562" count="6">
    <dataValidation type="whole" allowBlank="1" showInputMessage="1" showErrorMessage="1" promptTitle="Contingency" prompt="See the comment in the blue box under &quot;Contingency&quot;." sqref="E198:G198" xr:uid="{00000000-0002-0000-0200-000002000000}">
      <formula1>0</formula1>
      <formula2>0</formula2>
    </dataValidation>
    <dataValidation type="list" allowBlank="1" showInputMessage="1" showErrorMessage="1" errorTitle="Internal, Related, External" error="Please choose from the dropdown list" promptTitle="Cost Allocation" prompt="Please allocate cost to Internal, Related, External or Not budgeted" sqref="J17 J61:J68 J196 J188:J191 J184:J186 J19 J146:J155 J124:J136 J112:J120 J97:J105 J91:J93 J84:J87 J72:J80 J198 J48:J57 J37:J44 J35 J24:J29 J160:J176" xr:uid="{AFB710B1-F408-4E3D-B6A0-1E3B73B669A8}">
      <formula1>$J$227:$J$230</formula1>
    </dataValidation>
    <dataValidation type="list" allowBlank="1" showInputMessage="1" showErrorMessage="1" errorTitle="Internal, Related, External" error="Please choose from the dropdown list" promptTitle="Cost Allocation" prompt="Please allocate cost to Internal, Related, External or No cost" sqref="K17 K61:K68 K196 K188:K191 K184:K186 K19 K146:K155 K124:K136 K112:K120 K97:K105 K91:K93 K84:K87 K72:K80 K198 K48:K57 K37:K44 K35 K24:K29 K160:K176" xr:uid="{8FE89195-EC81-4E0C-AA77-F771564E22D8}">
      <formula1>$K$227:$K$230</formula1>
    </dataValidation>
    <dataValidation type="list" allowBlank="1" showInputMessage="1" showErrorMessage="1" errorTitle="Canadian / Non-Canadian" error="Please choose from the dropdown list" promptTitle="Cost Origin" prompt="Please specify cost origin: Canadian, Non-Canadian or Not budgeted" sqref="N17 N61:N68 N196 N188:N191 N184:N186 N19 N146:N155 N124:N136 N112:N120 N97:N105 N91:N93 N84:N87 N72:N80 N198 N48:N57 N37:N44 N35 N24:N29 N160:N176" xr:uid="{4DE5AB64-99F2-4A9F-90DD-A458C55B4C63}">
      <formula1>$N$227:$N$229</formula1>
    </dataValidation>
    <dataValidation type="list" allowBlank="1" showInputMessage="1" showErrorMessage="1" errorTitle="Canadian / Non-Canadian" error="Please choose from the dropdown list" promptTitle="Cost Origin" prompt="Please specify cost origin: Canadian, Non-Canadian or No costs" sqref="O198 O61:O68 O188:O191 O184:O186 O19 O146:O155 O124:O136 O112:O120 O97:O105 O91:O93 O84:O87 O72:O80 O196 O48:O57 O37:O44 O35 O24:O29 O160:O176" xr:uid="{5BD26041-4FE4-43A6-9AD8-8EC5C1CC770A}">
      <formula1>$O$227:$O$229</formula1>
    </dataValidation>
    <dataValidation type="list" allowBlank="1" showInputMessage="1" showErrorMessage="1" errorTitle="Canadian / Non-Canadian" error="Please choose from the dropdown list" promptTitle="Cost Origin" prompt="Please specify cost origin: Canadian, Non-Canadian or No cost" sqref="O17" xr:uid="{F438049A-2545-4B06-AB83-933A7445CC53}">
      <formula1>$O$227:$O$229</formula1>
    </dataValidation>
  </dataValidations>
  <pageMargins left="0.55118110236220474" right="0.55118110236220474" top="1.1811023622047245" bottom="0.98425196850393704" header="0.51181102362204722" footer="0.51181102362204722"/>
  <pageSetup scale="59" fitToHeight="8" orientation="landscape" r:id="rId1"/>
  <headerFooter alignWithMargins="0"/>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79"/>
  <sheetViews>
    <sheetView showGridLines="0" zoomScaleNormal="100" workbookViewId="0">
      <selection activeCell="E68" sqref="E68"/>
    </sheetView>
  </sheetViews>
  <sheetFormatPr baseColWidth="10" defaultColWidth="11.42578125" defaultRowHeight="12" x14ac:dyDescent="0.2"/>
  <cols>
    <col min="1" max="1" width="8.7109375" style="61" customWidth="1"/>
    <col min="2" max="2" width="44.28515625" style="61" customWidth="1"/>
    <col min="3" max="3" width="12.42578125" style="61" customWidth="1"/>
    <col min="4" max="4" width="26" style="61" customWidth="1"/>
    <col min="5" max="5" width="45.85546875" style="61" customWidth="1"/>
    <col min="6" max="6" width="11.85546875" style="61" customWidth="1"/>
    <col min="7" max="10" width="9.7109375" style="61" customWidth="1"/>
    <col min="11" max="11" width="10.140625" style="61" customWidth="1"/>
    <col min="12" max="16384" width="11.42578125" style="61"/>
  </cols>
  <sheetData>
    <row r="1" spans="1:6" x14ac:dyDescent="0.2">
      <c r="A1" s="122"/>
      <c r="B1" s="122"/>
      <c r="C1" s="122"/>
      <c r="D1" s="122"/>
      <c r="E1" s="122"/>
    </row>
    <row r="2" spans="1:6" ht="12.75" x14ac:dyDescent="0.2">
      <c r="E2" s="71" t="s">
        <v>379</v>
      </c>
    </row>
    <row r="3" spans="1:6" ht="12.75" x14ac:dyDescent="0.2">
      <c r="E3" s="71" t="s">
        <v>392</v>
      </c>
    </row>
    <row r="4" spans="1:6" ht="12.75" x14ac:dyDescent="0.2">
      <c r="E4" s="71" t="s">
        <v>271</v>
      </c>
    </row>
    <row r="6" spans="1:6" ht="11.45" customHeight="1" x14ac:dyDescent="0.2"/>
    <row r="7" spans="1:6" s="7" customFormat="1" ht="15.75" customHeight="1" x14ac:dyDescent="0.2">
      <c r="B7" s="71" t="s">
        <v>353</v>
      </c>
      <c r="C7" s="119" t="str">
        <f>'Costs Detail'!G3</f>
        <v>-</v>
      </c>
      <c r="D7" s="120"/>
      <c r="E7"/>
      <c r="F7" s="89"/>
    </row>
    <row r="8" spans="1:6" s="7" customFormat="1" ht="15.75" customHeight="1" x14ac:dyDescent="0.2">
      <c r="B8" s="71" t="s">
        <v>265</v>
      </c>
      <c r="C8" s="119" t="str">
        <f>'Costs Detail'!G4</f>
        <v>-</v>
      </c>
      <c r="D8" s="121"/>
      <c r="E8"/>
    </row>
    <row r="9" spans="1:6" s="7" customFormat="1" ht="15.75" customHeight="1" x14ac:dyDescent="0.2">
      <c r="B9" s="71" t="s">
        <v>266</v>
      </c>
      <c r="C9" s="119" t="str">
        <f>'Costs Detail'!G5</f>
        <v>-</v>
      </c>
      <c r="D9" s="121"/>
      <c r="E9"/>
    </row>
    <row r="10" spans="1:6" s="7" customFormat="1" ht="15.75" customHeight="1" x14ac:dyDescent="0.2">
      <c r="B10" s="71" t="s">
        <v>38</v>
      </c>
      <c r="C10" s="119" t="str">
        <f>'Costs Detail'!G6</f>
        <v>-</v>
      </c>
      <c r="D10" s="121"/>
      <c r="E10"/>
      <c r="F10" s="89"/>
    </row>
    <row r="11" spans="1:6" s="1" customFormat="1" ht="15.75" customHeight="1" x14ac:dyDescent="0.2">
      <c r="A11" s="63"/>
      <c r="B11" s="50" t="s">
        <v>66</v>
      </c>
      <c r="C11" s="50"/>
      <c r="D11" s="64"/>
    </row>
    <row r="12" spans="1:6" s="7" customFormat="1" ht="12.75" x14ac:dyDescent="0.2">
      <c r="A12" s="20" t="s">
        <v>67</v>
      </c>
      <c r="C12" s="20"/>
      <c r="D12" s="70"/>
    </row>
    <row r="13" spans="1:6" s="1" customFormat="1" x14ac:dyDescent="0.2"/>
    <row r="14" spans="1:6" s="148" customFormat="1" ht="24" x14ac:dyDescent="0.2">
      <c r="A14" s="146" t="s">
        <v>39</v>
      </c>
      <c r="B14" s="146" t="s">
        <v>68</v>
      </c>
      <c r="C14" s="147" t="s">
        <v>69</v>
      </c>
      <c r="D14" s="147" t="s">
        <v>335</v>
      </c>
      <c r="E14" s="147" t="s">
        <v>272</v>
      </c>
    </row>
    <row r="15" spans="1:6" s="68" customFormat="1" ht="12.75" customHeight="1" x14ac:dyDescent="0.2">
      <c r="A15" s="65"/>
      <c r="B15" s="100"/>
      <c r="C15" s="66"/>
      <c r="D15" s="67"/>
      <c r="E15" s="100"/>
    </row>
    <row r="16" spans="1:6" s="68" customFormat="1" ht="12.75" customHeight="1" x14ac:dyDescent="0.2">
      <c r="A16" s="65"/>
      <c r="B16" s="100"/>
      <c r="C16" s="66"/>
      <c r="D16" s="67"/>
      <c r="E16" s="100"/>
    </row>
    <row r="17" spans="1:5" s="68" customFormat="1" ht="12.75" customHeight="1" x14ac:dyDescent="0.2">
      <c r="A17" s="65"/>
      <c r="B17" s="100"/>
      <c r="C17" s="66"/>
      <c r="D17" s="67"/>
      <c r="E17" s="100"/>
    </row>
    <row r="18" spans="1:5" s="68" customFormat="1" ht="12.75" customHeight="1" x14ac:dyDescent="0.2">
      <c r="A18" s="65"/>
      <c r="B18" s="100"/>
      <c r="C18" s="66"/>
      <c r="D18" s="67"/>
      <c r="E18" s="100"/>
    </row>
    <row r="19" spans="1:5" s="68" customFormat="1" ht="12.75" customHeight="1" x14ac:dyDescent="0.2">
      <c r="A19" s="65"/>
      <c r="B19" s="100"/>
      <c r="C19" s="66"/>
      <c r="D19" s="67"/>
      <c r="E19" s="100"/>
    </row>
    <row r="20" spans="1:5" s="68" customFormat="1" ht="12.75" customHeight="1" x14ac:dyDescent="0.2">
      <c r="A20" s="65"/>
      <c r="B20" s="100"/>
      <c r="C20" s="66"/>
      <c r="D20" s="67"/>
      <c r="E20" s="100"/>
    </row>
    <row r="21" spans="1:5" s="68" customFormat="1" ht="12.75" customHeight="1" x14ac:dyDescent="0.2">
      <c r="A21" s="65"/>
      <c r="B21" s="100"/>
      <c r="C21" s="66"/>
      <c r="D21" s="67"/>
      <c r="E21" s="100"/>
    </row>
    <row r="22" spans="1:5" s="68" customFormat="1" ht="12.75" customHeight="1" x14ac:dyDescent="0.2">
      <c r="A22" s="65"/>
      <c r="B22" s="100"/>
      <c r="C22" s="66"/>
      <c r="D22" s="67"/>
      <c r="E22" s="100"/>
    </row>
    <row r="23" spans="1:5" s="68" customFormat="1" ht="12.75" customHeight="1" x14ac:dyDescent="0.2">
      <c r="A23" s="65"/>
      <c r="B23" s="100"/>
      <c r="C23" s="66"/>
      <c r="D23" s="67"/>
      <c r="E23" s="100"/>
    </row>
    <row r="24" spans="1:5" s="68" customFormat="1" ht="12.75" customHeight="1" x14ac:dyDescent="0.2">
      <c r="A24" s="65"/>
      <c r="B24" s="100"/>
      <c r="C24" s="66"/>
      <c r="D24" s="67"/>
      <c r="E24" s="100"/>
    </row>
    <row r="25" spans="1:5" s="68" customFormat="1" ht="12.75" customHeight="1" x14ac:dyDescent="0.2">
      <c r="A25" s="65"/>
      <c r="B25" s="100"/>
      <c r="C25" s="66"/>
      <c r="D25" s="67"/>
      <c r="E25" s="100"/>
    </row>
    <row r="26" spans="1:5" s="68" customFormat="1" ht="12.75" customHeight="1" x14ac:dyDescent="0.2">
      <c r="A26" s="65"/>
      <c r="B26" s="100"/>
      <c r="C26" s="66"/>
      <c r="D26" s="67"/>
      <c r="E26" s="100"/>
    </row>
    <row r="27" spans="1:5" s="68" customFormat="1" ht="12.75" customHeight="1" x14ac:dyDescent="0.2">
      <c r="A27" s="65"/>
      <c r="B27" s="100"/>
      <c r="C27" s="66"/>
      <c r="D27" s="67"/>
      <c r="E27" s="100"/>
    </row>
    <row r="28" spans="1:5" s="68" customFormat="1" ht="12.75" customHeight="1" x14ac:dyDescent="0.2">
      <c r="A28" s="65"/>
      <c r="B28" s="100"/>
      <c r="C28" s="66"/>
      <c r="D28" s="67"/>
      <c r="E28" s="100"/>
    </row>
    <row r="29" spans="1:5" s="68" customFormat="1" ht="12.75" customHeight="1" x14ac:dyDescent="0.2">
      <c r="A29" s="65"/>
      <c r="B29" s="100"/>
      <c r="C29" s="66"/>
      <c r="D29" s="67"/>
      <c r="E29" s="100"/>
    </row>
    <row r="30" spans="1:5" s="68" customFormat="1" ht="12.75" customHeight="1" x14ac:dyDescent="0.2">
      <c r="A30" s="65"/>
      <c r="B30" s="100"/>
      <c r="C30" s="69"/>
      <c r="D30" s="67"/>
      <c r="E30" s="100"/>
    </row>
    <row r="31" spans="1:5" s="68" customFormat="1" ht="12.75" customHeight="1" x14ac:dyDescent="0.2">
      <c r="A31" s="65"/>
      <c r="B31" s="100"/>
      <c r="C31" s="69"/>
      <c r="D31" s="67"/>
      <c r="E31" s="100"/>
    </row>
    <row r="32" spans="1:5" s="68" customFormat="1" ht="12.75" customHeight="1" x14ac:dyDescent="0.2">
      <c r="A32" s="65"/>
      <c r="B32" s="100"/>
      <c r="C32" s="69"/>
      <c r="D32" s="67"/>
      <c r="E32" s="100"/>
    </row>
    <row r="33" spans="1:5" s="68" customFormat="1" ht="12.75" customHeight="1" x14ac:dyDescent="0.2">
      <c r="A33" s="65"/>
      <c r="B33" s="100"/>
      <c r="C33" s="69"/>
      <c r="D33" s="67"/>
      <c r="E33" s="100"/>
    </row>
    <row r="34" spans="1:5" s="68" customFormat="1" ht="12.75" customHeight="1" x14ac:dyDescent="0.2">
      <c r="A34" s="65"/>
      <c r="B34" s="100"/>
      <c r="C34" s="69"/>
      <c r="D34" s="67"/>
      <c r="E34" s="100"/>
    </row>
    <row r="35" spans="1:5" s="68" customFormat="1" ht="12.75" customHeight="1" x14ac:dyDescent="0.2">
      <c r="A35" s="65"/>
      <c r="B35" s="100"/>
      <c r="C35" s="69"/>
      <c r="D35" s="67"/>
      <c r="E35" s="100"/>
    </row>
    <row r="36" spans="1:5" s="68" customFormat="1" ht="12.75" customHeight="1" x14ac:dyDescent="0.2">
      <c r="A36" s="65"/>
      <c r="B36" s="100"/>
      <c r="C36" s="69"/>
      <c r="D36" s="67"/>
      <c r="E36" s="100"/>
    </row>
    <row r="37" spans="1:5" s="68" customFormat="1" ht="12.75" customHeight="1" x14ac:dyDescent="0.2">
      <c r="A37" s="65"/>
      <c r="B37" s="100"/>
      <c r="C37" s="69"/>
      <c r="D37" s="67"/>
      <c r="E37" s="100"/>
    </row>
    <row r="38" spans="1:5" s="68" customFormat="1" ht="12.75" customHeight="1" x14ac:dyDescent="0.2">
      <c r="A38" s="65"/>
      <c r="B38" s="100"/>
      <c r="C38" s="69"/>
      <c r="D38" s="67"/>
      <c r="E38" s="100"/>
    </row>
    <row r="39" spans="1:5" s="68" customFormat="1" ht="12.75" customHeight="1" x14ac:dyDescent="0.2">
      <c r="A39" s="65"/>
      <c r="B39" s="100"/>
      <c r="C39" s="69"/>
      <c r="D39" s="67"/>
      <c r="E39" s="100"/>
    </row>
    <row r="40" spans="1:5" s="68" customFormat="1" ht="12.75" customHeight="1" x14ac:dyDescent="0.2">
      <c r="A40" s="65"/>
      <c r="B40" s="100"/>
      <c r="C40" s="69"/>
      <c r="D40" s="67"/>
      <c r="E40" s="100"/>
    </row>
    <row r="41" spans="1:5" s="68" customFormat="1" ht="12.75" customHeight="1" x14ac:dyDescent="0.2">
      <c r="A41" s="65"/>
      <c r="B41" s="100"/>
      <c r="C41" s="69"/>
      <c r="D41" s="67"/>
      <c r="E41" s="100"/>
    </row>
    <row r="42" spans="1:5" s="68" customFormat="1" ht="12.75" customHeight="1" x14ac:dyDescent="0.2">
      <c r="A42" s="65"/>
      <c r="B42" s="100"/>
      <c r="C42" s="69"/>
      <c r="D42" s="67"/>
      <c r="E42" s="100"/>
    </row>
    <row r="43" spans="1:5" s="68" customFormat="1" ht="12.75" customHeight="1" x14ac:dyDescent="0.2">
      <c r="A43" s="65"/>
      <c r="B43" s="100"/>
      <c r="C43" s="69"/>
      <c r="D43" s="67"/>
      <c r="E43" s="100"/>
    </row>
    <row r="44" spans="1:5" s="68" customFormat="1" ht="12.75" customHeight="1" x14ac:dyDescent="0.2">
      <c r="A44" s="65"/>
      <c r="B44" s="100"/>
      <c r="C44" s="69"/>
      <c r="D44" s="67"/>
      <c r="E44" s="100"/>
    </row>
    <row r="45" spans="1:5" s="68" customFormat="1" ht="12.75" customHeight="1" x14ac:dyDescent="0.2">
      <c r="A45" s="65"/>
      <c r="B45" s="100"/>
      <c r="C45" s="69"/>
      <c r="D45" s="67"/>
      <c r="E45" s="100"/>
    </row>
    <row r="46" spans="1:5" s="68" customFormat="1" ht="12.75" customHeight="1" x14ac:dyDescent="0.2">
      <c r="A46" s="65"/>
      <c r="B46" s="100"/>
      <c r="C46" s="69"/>
      <c r="D46" s="67"/>
      <c r="E46" s="100"/>
    </row>
    <row r="47" spans="1:5" s="68" customFormat="1" ht="12.75" customHeight="1" x14ac:dyDescent="0.2">
      <c r="A47" s="65"/>
      <c r="B47" s="100"/>
      <c r="C47" s="69"/>
      <c r="D47" s="67"/>
      <c r="E47" s="100"/>
    </row>
    <row r="50" spans="1:1" x14ac:dyDescent="0.2">
      <c r="A50" s="359" t="s">
        <v>395</v>
      </c>
    </row>
    <row r="69" spans="4:5" hidden="1" x14ac:dyDescent="0.2">
      <c r="E69" s="62"/>
    </row>
    <row r="70" spans="4:5" hidden="1" x14ac:dyDescent="0.2">
      <c r="D70" s="61" t="s">
        <v>70</v>
      </c>
      <c r="E70" s="62"/>
    </row>
    <row r="71" spans="4:5" hidden="1" x14ac:dyDescent="0.2">
      <c r="D71" s="61" t="s">
        <v>71</v>
      </c>
      <c r="E71" s="62"/>
    </row>
    <row r="72" spans="4:5" hidden="1" x14ac:dyDescent="0.2">
      <c r="D72" s="61" t="s">
        <v>72</v>
      </c>
      <c r="E72" s="62"/>
    </row>
    <row r="73" spans="4:5" hidden="1" x14ac:dyDescent="0.2">
      <c r="D73" s="61" t="s">
        <v>73</v>
      </c>
      <c r="E73" s="62"/>
    </row>
    <row r="74" spans="4:5" hidden="1" x14ac:dyDescent="0.2">
      <c r="D74" s="61" t="s">
        <v>74</v>
      </c>
      <c r="E74" s="62"/>
    </row>
    <row r="75" spans="4:5" hidden="1" x14ac:dyDescent="0.2">
      <c r="D75" s="61" t="s">
        <v>75</v>
      </c>
      <c r="E75" s="62"/>
    </row>
    <row r="76" spans="4:5" hidden="1" x14ac:dyDescent="0.2">
      <c r="D76" s="61" t="s">
        <v>175</v>
      </c>
      <c r="E76" s="62"/>
    </row>
    <row r="77" spans="4:5" hidden="1" x14ac:dyDescent="0.2">
      <c r="D77" s="61" t="s">
        <v>176</v>
      </c>
      <c r="E77" s="62"/>
    </row>
    <row r="78" spans="4:5" x14ac:dyDescent="0.2">
      <c r="E78" s="62"/>
    </row>
    <row r="79" spans="4:5" x14ac:dyDescent="0.2">
      <c r="E79" s="62"/>
    </row>
  </sheetData>
  <sheetProtection selectLockedCells="1"/>
  <phoneticPr fontId="5" type="noConversion"/>
  <dataValidations count="2">
    <dataValidation type="list" allowBlank="1" showInputMessage="1" showErrorMessage="1" sqref="D16:D29" xr:uid="{00000000-0002-0000-0400-000000000000}">
      <formula1>$D$69:$D$75</formula1>
    </dataValidation>
    <dataValidation type="list" allowBlank="1" showInputMessage="1" showErrorMessage="1" sqref="D15" xr:uid="{00000000-0002-0000-0400-000001000000}">
      <formula1>$D$69:$D$635</formula1>
    </dataValidation>
  </dataValidations>
  <pageMargins left="0.55118110236220474" right="0.55118110236220474" top="1.1811023622047245" bottom="0.98425196850393704" header="0.51181102362204722" footer="0.51181102362204722"/>
  <pageSetup scale="76" orientation="landscape" r:id="rId1"/>
  <headerFooter alignWithMargins="0"/>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8FC561-72B1-46FA-A2A4-200DAA4F4BB5}">
  <dimension ref="A1:J90"/>
  <sheetViews>
    <sheetView showGridLines="0" workbookViewId="0">
      <selection activeCell="I13" sqref="I13"/>
    </sheetView>
  </sheetViews>
  <sheetFormatPr baseColWidth="10" defaultColWidth="11.42578125" defaultRowHeight="15.95" customHeight="1" x14ac:dyDescent="0.2"/>
  <cols>
    <col min="1" max="5" width="22.7109375" style="99" customWidth="1"/>
    <col min="6" max="6" width="27.5703125" style="99" customWidth="1"/>
    <col min="7" max="7" width="30.140625" style="99" customWidth="1"/>
    <col min="8" max="8" width="25" style="99" customWidth="1"/>
    <col min="9" max="9" width="30.42578125" style="99" customWidth="1"/>
    <col min="10" max="10" width="20.7109375" style="99" customWidth="1"/>
    <col min="11" max="16384" width="11.42578125" style="99"/>
  </cols>
  <sheetData>
    <row r="1" spans="1:10" ht="15.95" customHeight="1" x14ac:dyDescent="0.2">
      <c r="A1" s="562"/>
      <c r="B1" s="563"/>
      <c r="C1" s="563"/>
      <c r="D1" s="563"/>
      <c r="E1" s="563"/>
      <c r="F1" s="563"/>
      <c r="G1" s="563"/>
      <c r="H1" s="563"/>
    </row>
    <row r="2" spans="1:10" ht="15.95" customHeight="1" x14ac:dyDescent="0.2">
      <c r="A2" s="181"/>
      <c r="B2" s="182"/>
      <c r="C2" s="183"/>
      <c r="D2" s="183"/>
      <c r="E2" s="183"/>
      <c r="F2" s="183"/>
      <c r="G2" s="184"/>
      <c r="H2" s="71" t="s">
        <v>379</v>
      </c>
      <c r="I2" s="185"/>
    </row>
    <row r="3" spans="1:10" ht="15.95" customHeight="1" x14ac:dyDescent="0.2">
      <c r="A3" s="181"/>
      <c r="C3" s="71" t="s">
        <v>353</v>
      </c>
      <c r="D3" s="119" t="str">
        <f>'Costs Detail'!G3</f>
        <v>-</v>
      </c>
      <c r="E3" s="186"/>
      <c r="H3" s="71" t="s">
        <v>392</v>
      </c>
      <c r="I3" s="185"/>
    </row>
    <row r="4" spans="1:10" ht="15.95" customHeight="1" x14ac:dyDescent="0.2">
      <c r="A4" s="181"/>
      <c r="C4" s="71" t="s">
        <v>265</v>
      </c>
      <c r="D4" s="119" t="str">
        <f>'Costs Detail'!G4</f>
        <v>-</v>
      </c>
      <c r="E4" s="187"/>
      <c r="H4" s="71" t="s">
        <v>333</v>
      </c>
      <c r="I4" s="185"/>
    </row>
    <row r="5" spans="1:10" ht="15.95" customHeight="1" x14ac:dyDescent="0.2">
      <c r="A5" s="181"/>
      <c r="C5" s="71" t="s">
        <v>266</v>
      </c>
      <c r="D5" s="119" t="str">
        <f>'Costs Detail'!G5</f>
        <v>-</v>
      </c>
      <c r="E5" s="186"/>
      <c r="I5" s="185"/>
    </row>
    <row r="6" spans="1:10" ht="15.95" customHeight="1" x14ac:dyDescent="0.2">
      <c r="A6" s="181"/>
      <c r="C6" s="71" t="s">
        <v>38</v>
      </c>
      <c r="D6" s="119" t="str">
        <f>'Costs Detail'!G6</f>
        <v>-</v>
      </c>
      <c r="E6" s="186"/>
      <c r="I6" s="185"/>
    </row>
    <row r="7" spans="1:10" ht="15.95" customHeight="1" x14ac:dyDescent="0.2">
      <c r="A7" s="181"/>
      <c r="C7" s="71"/>
      <c r="H7" s="71"/>
      <c r="I7" s="185"/>
    </row>
    <row r="8" spans="1:10" ht="15.95" customHeight="1" x14ac:dyDescent="0.2">
      <c r="A8" s="564" t="s">
        <v>345</v>
      </c>
      <c r="B8" s="546"/>
      <c r="C8" s="546"/>
      <c r="D8" s="546"/>
      <c r="E8" s="546"/>
      <c r="F8" s="546"/>
      <c r="G8" s="546"/>
      <c r="H8" s="547"/>
    </row>
    <row r="9" spans="1:10" ht="15.95" customHeight="1" x14ac:dyDescent="0.2">
      <c r="A9" s="565" t="s">
        <v>283</v>
      </c>
      <c r="B9" s="566"/>
      <c r="C9" s="566"/>
      <c r="D9" s="566"/>
      <c r="E9" s="566"/>
      <c r="F9" s="566"/>
      <c r="G9" s="566"/>
      <c r="H9" s="567"/>
    </row>
    <row r="10" spans="1:10" ht="6.95" customHeight="1" thickBot="1" x14ac:dyDescent="0.25">
      <c r="A10" s="568"/>
      <c r="B10" s="568"/>
      <c r="C10" s="568"/>
      <c r="D10" s="568"/>
      <c r="E10" s="568"/>
      <c r="H10" s="185"/>
      <c r="I10" s="185"/>
      <c r="J10" s="185"/>
    </row>
    <row r="11" spans="1:10" ht="15.95" customHeight="1" x14ac:dyDescent="0.2">
      <c r="A11" s="470" t="s">
        <v>284</v>
      </c>
      <c r="B11" s="471"/>
      <c r="C11" s="471"/>
      <c r="D11" s="471"/>
      <c r="E11" s="471"/>
      <c r="F11" s="529"/>
      <c r="G11" s="529"/>
      <c r="H11" s="569"/>
      <c r="I11" s="188"/>
      <c r="J11" s="188"/>
    </row>
    <row r="12" spans="1:10" ht="15.95" customHeight="1" x14ac:dyDescent="0.2">
      <c r="A12" s="570" t="s">
        <v>285</v>
      </c>
      <c r="B12" s="571"/>
      <c r="C12" s="574" t="s">
        <v>286</v>
      </c>
      <c r="D12" s="575"/>
      <c r="E12" s="574" t="s">
        <v>287</v>
      </c>
      <c r="F12" s="575"/>
      <c r="G12" s="580" t="s">
        <v>377</v>
      </c>
      <c r="H12" s="581"/>
      <c r="I12" s="188"/>
      <c r="J12" s="188"/>
    </row>
    <row r="13" spans="1:10" ht="15.95" customHeight="1" x14ac:dyDescent="0.2">
      <c r="A13" s="572"/>
      <c r="B13" s="573"/>
      <c r="C13" s="576"/>
      <c r="D13" s="577"/>
      <c r="E13" s="576"/>
      <c r="F13" s="577"/>
      <c r="G13" s="441"/>
      <c r="H13" s="582"/>
      <c r="I13" s="189"/>
      <c r="J13" s="190"/>
    </row>
    <row r="14" spans="1:10" ht="15.95" customHeight="1" x14ac:dyDescent="0.2">
      <c r="A14" s="572"/>
      <c r="B14" s="573"/>
      <c r="C14" s="576"/>
      <c r="D14" s="577"/>
      <c r="E14" s="578"/>
      <c r="F14" s="579"/>
      <c r="G14" s="441"/>
      <c r="H14" s="582"/>
      <c r="I14" s="189"/>
      <c r="J14" s="190"/>
    </row>
    <row r="15" spans="1:10" ht="22.5" customHeight="1" thickBot="1" x14ac:dyDescent="0.25">
      <c r="A15" s="551" t="s">
        <v>288</v>
      </c>
      <c r="B15" s="552"/>
      <c r="C15" s="553">
        <v>0</v>
      </c>
      <c r="D15" s="554"/>
      <c r="E15" s="553">
        <v>0</v>
      </c>
      <c r="F15" s="554"/>
      <c r="G15" s="553">
        <v>0</v>
      </c>
      <c r="H15" s="555"/>
      <c r="I15" s="189"/>
      <c r="J15" s="190"/>
    </row>
    <row r="16" spans="1:10" ht="6.95" customHeight="1" thickBot="1" x14ac:dyDescent="0.25">
      <c r="A16" s="189"/>
      <c r="B16" s="191"/>
      <c r="C16" s="192"/>
      <c r="D16" s="193"/>
      <c r="E16" s="192"/>
      <c r="F16" s="193"/>
      <c r="G16" s="192"/>
      <c r="H16" s="193"/>
      <c r="I16" s="189"/>
      <c r="J16" s="190"/>
    </row>
    <row r="17" spans="1:10" ht="15.95" customHeight="1" x14ac:dyDescent="0.2">
      <c r="A17" s="556" t="s">
        <v>289</v>
      </c>
      <c r="B17" s="472"/>
      <c r="C17" s="472"/>
      <c r="D17" s="472"/>
      <c r="E17" s="472"/>
      <c r="F17" s="557"/>
      <c r="G17" s="557"/>
      <c r="H17" s="558"/>
      <c r="I17" s="185"/>
      <c r="J17" s="185"/>
    </row>
    <row r="18" spans="1:10" ht="15.95" customHeight="1" x14ac:dyDescent="0.2">
      <c r="A18" s="559" t="s">
        <v>381</v>
      </c>
      <c r="B18" s="560"/>
      <c r="C18" s="560"/>
      <c r="D18" s="560"/>
      <c r="E18" s="560"/>
      <c r="F18" s="560"/>
      <c r="G18" s="560"/>
      <c r="H18" s="561"/>
      <c r="I18" s="185"/>
      <c r="J18" s="185"/>
    </row>
    <row r="19" spans="1:10" ht="15.95" customHeight="1" x14ac:dyDescent="0.2">
      <c r="A19" s="194"/>
      <c r="C19" s="541" t="s">
        <v>290</v>
      </c>
      <c r="D19" s="542"/>
      <c r="E19" s="543"/>
      <c r="F19" s="491" t="s">
        <v>291</v>
      </c>
      <c r="G19" s="544"/>
      <c r="H19" s="195" t="s">
        <v>292</v>
      </c>
      <c r="I19" s="185"/>
      <c r="J19" s="185"/>
    </row>
    <row r="20" spans="1:10" ht="15.95" customHeight="1" x14ac:dyDescent="0.2">
      <c r="A20" s="194"/>
      <c r="B20" s="196"/>
      <c r="C20" s="545"/>
      <c r="D20" s="546"/>
      <c r="E20" s="547"/>
      <c r="F20" s="545"/>
      <c r="G20" s="547"/>
      <c r="H20" s="197"/>
      <c r="I20" s="185"/>
      <c r="J20" s="185"/>
    </row>
    <row r="21" spans="1:10" ht="15.95" customHeight="1" x14ac:dyDescent="0.2">
      <c r="A21" s="198"/>
      <c r="B21" s="199"/>
      <c r="C21" s="548"/>
      <c r="D21" s="549"/>
      <c r="E21" s="550"/>
      <c r="F21" s="548"/>
      <c r="G21" s="550"/>
      <c r="H21" s="200"/>
    </row>
    <row r="22" spans="1:10" ht="15.95" customHeight="1" x14ac:dyDescent="0.2">
      <c r="A22" s="198"/>
      <c r="B22" s="199"/>
      <c r="C22" s="526"/>
      <c r="D22" s="527"/>
      <c r="E22" s="528"/>
      <c r="F22" s="526"/>
      <c r="G22" s="528"/>
      <c r="H22" s="201"/>
    </row>
    <row r="23" spans="1:10" ht="15.95" customHeight="1" thickBot="1" x14ac:dyDescent="0.25">
      <c r="A23" s="523"/>
      <c r="B23" s="524"/>
      <c r="C23" s="524"/>
      <c r="D23" s="524"/>
      <c r="E23" s="524"/>
      <c r="F23" s="461" t="s">
        <v>293</v>
      </c>
      <c r="G23" s="435"/>
      <c r="H23" s="202">
        <f>SUM(H20:H22)</f>
        <v>0</v>
      </c>
    </row>
    <row r="24" spans="1:10" ht="6.95" customHeight="1" thickBot="1" x14ac:dyDescent="0.25">
      <c r="B24" s="185"/>
      <c r="C24" s="185"/>
      <c r="D24" s="185"/>
      <c r="G24" s="71"/>
      <c r="H24" s="203"/>
    </row>
    <row r="25" spans="1:10" s="204" customFormat="1" ht="15.95" customHeight="1" x14ac:dyDescent="0.2">
      <c r="A25" s="470" t="s">
        <v>294</v>
      </c>
      <c r="B25" s="529"/>
      <c r="C25" s="529"/>
      <c r="D25" s="529"/>
      <c r="E25" s="529"/>
      <c r="F25" s="530"/>
      <c r="G25" s="530"/>
      <c r="H25" s="531"/>
    </row>
    <row r="26" spans="1:10" ht="15.95" customHeight="1" x14ac:dyDescent="0.2">
      <c r="A26" s="532"/>
      <c r="B26" s="533"/>
      <c r="C26" s="536" t="s">
        <v>295</v>
      </c>
      <c r="D26" s="537"/>
      <c r="E26" s="538"/>
      <c r="F26" s="538"/>
      <c r="G26" s="538"/>
      <c r="H26" s="195" t="s">
        <v>292</v>
      </c>
    </row>
    <row r="27" spans="1:10" ht="15.95" customHeight="1" x14ac:dyDescent="0.2">
      <c r="A27" s="487"/>
      <c r="B27" s="534"/>
      <c r="C27" s="452" t="s">
        <v>296</v>
      </c>
      <c r="D27" s="539"/>
      <c r="E27" s="539"/>
      <c r="F27" s="539"/>
      <c r="G27" s="540"/>
      <c r="H27" s="205"/>
    </row>
    <row r="28" spans="1:10" ht="15.95" customHeight="1" x14ac:dyDescent="0.2">
      <c r="A28" s="487"/>
      <c r="B28" s="534"/>
      <c r="C28" s="452" t="s">
        <v>296</v>
      </c>
      <c r="D28" s="539"/>
      <c r="E28" s="539"/>
      <c r="F28" s="539"/>
      <c r="G28" s="540"/>
      <c r="H28" s="200"/>
    </row>
    <row r="29" spans="1:10" ht="15.95" customHeight="1" x14ac:dyDescent="0.2">
      <c r="A29" s="487"/>
      <c r="B29" s="534"/>
      <c r="C29" s="452" t="s">
        <v>296</v>
      </c>
      <c r="D29" s="539"/>
      <c r="E29" s="539"/>
      <c r="F29" s="539"/>
      <c r="G29" s="540"/>
      <c r="H29" s="206"/>
    </row>
    <row r="30" spans="1:10" ht="15.95" customHeight="1" x14ac:dyDescent="0.2">
      <c r="A30" s="487"/>
      <c r="B30" s="534"/>
      <c r="C30" s="516" t="s">
        <v>297</v>
      </c>
      <c r="D30" s="517"/>
      <c r="E30" s="518"/>
      <c r="F30" s="518"/>
      <c r="G30" s="519"/>
      <c r="H30" s="207"/>
    </row>
    <row r="31" spans="1:10" ht="15.95" customHeight="1" x14ac:dyDescent="0.2">
      <c r="A31" s="487"/>
      <c r="B31" s="534"/>
      <c r="C31" s="520" t="s">
        <v>298</v>
      </c>
      <c r="D31" s="521"/>
      <c r="E31" s="521"/>
      <c r="F31" s="521"/>
      <c r="G31" s="515"/>
      <c r="H31" s="205"/>
    </row>
    <row r="32" spans="1:10" ht="15.95" customHeight="1" x14ac:dyDescent="0.2">
      <c r="A32" s="489"/>
      <c r="B32" s="535"/>
      <c r="C32" s="520" t="s">
        <v>298</v>
      </c>
      <c r="D32" s="521"/>
      <c r="E32" s="521"/>
      <c r="F32" s="521"/>
      <c r="G32" s="515"/>
      <c r="H32" s="200"/>
    </row>
    <row r="33" spans="1:8" ht="15.95" customHeight="1" x14ac:dyDescent="0.2">
      <c r="A33" s="489"/>
      <c r="B33" s="535"/>
      <c r="C33" s="442" t="s">
        <v>299</v>
      </c>
      <c r="D33" s="522"/>
      <c r="E33" s="508"/>
      <c r="F33" s="508"/>
      <c r="G33" s="509"/>
      <c r="H33" s="208"/>
    </row>
    <row r="34" spans="1:8" ht="15.95" customHeight="1" thickBot="1" x14ac:dyDescent="0.25">
      <c r="A34" s="523"/>
      <c r="B34" s="524"/>
      <c r="C34" s="524"/>
      <c r="D34" s="524"/>
      <c r="E34" s="524"/>
      <c r="F34" s="525" t="s">
        <v>391</v>
      </c>
      <c r="G34" s="525"/>
      <c r="H34" s="202">
        <f>SUM(H27:H33)</f>
        <v>0</v>
      </c>
    </row>
    <row r="35" spans="1:8" ht="6.95" customHeight="1" thickBot="1" x14ac:dyDescent="0.25">
      <c r="B35" s="185"/>
      <c r="C35" s="185"/>
      <c r="D35" s="185"/>
      <c r="G35" s="71"/>
      <c r="H35" s="203"/>
    </row>
    <row r="36" spans="1:8" ht="15.95" customHeight="1" x14ac:dyDescent="0.2">
      <c r="A36" s="470" t="s">
        <v>300</v>
      </c>
      <c r="B36" s="471"/>
      <c r="C36" s="472"/>
      <c r="D36" s="472"/>
      <c r="E36" s="472"/>
      <c r="F36" s="510"/>
      <c r="G36" s="510"/>
      <c r="H36" s="511"/>
    </row>
    <row r="37" spans="1:8" ht="15.95" customHeight="1" x14ac:dyDescent="0.2">
      <c r="A37" s="194"/>
      <c r="C37" s="512" t="s">
        <v>301</v>
      </c>
      <c r="D37" s="513"/>
      <c r="E37" s="209"/>
      <c r="F37" s="210" t="s">
        <v>302</v>
      </c>
      <c r="G37" s="211" t="s">
        <v>303</v>
      </c>
      <c r="H37" s="195" t="s">
        <v>292</v>
      </c>
    </row>
    <row r="38" spans="1:8" ht="15.95" customHeight="1" x14ac:dyDescent="0.2">
      <c r="A38" s="194"/>
      <c r="C38" s="493" t="s">
        <v>304</v>
      </c>
      <c r="D38" s="514"/>
      <c r="E38" s="515"/>
      <c r="F38" s="212"/>
      <c r="G38" s="213"/>
      <c r="H38" s="205"/>
    </row>
    <row r="39" spans="1:8" ht="15.95" customHeight="1" x14ac:dyDescent="0.2">
      <c r="A39" s="194"/>
      <c r="C39" s="497" t="s">
        <v>305</v>
      </c>
      <c r="D39" s="505"/>
      <c r="E39" s="506"/>
      <c r="F39" s="214"/>
      <c r="G39" s="215"/>
      <c r="H39" s="200"/>
    </row>
    <row r="40" spans="1:8" ht="15.95" customHeight="1" x14ac:dyDescent="0.2">
      <c r="A40" s="194"/>
      <c r="C40" s="497" t="s">
        <v>306</v>
      </c>
      <c r="D40" s="505"/>
      <c r="E40" s="506"/>
      <c r="F40" s="214"/>
      <c r="G40" s="215"/>
      <c r="H40" s="200"/>
    </row>
    <row r="41" spans="1:8" ht="15.95" customHeight="1" x14ac:dyDescent="0.2">
      <c r="A41" s="194"/>
      <c r="C41" s="497" t="s">
        <v>307</v>
      </c>
      <c r="D41" s="505"/>
      <c r="E41" s="506"/>
      <c r="F41" s="214"/>
      <c r="G41" s="215"/>
      <c r="H41" s="200"/>
    </row>
    <row r="42" spans="1:8" ht="15.95" customHeight="1" x14ac:dyDescent="0.2">
      <c r="A42" s="194"/>
      <c r="C42" s="497" t="s">
        <v>308</v>
      </c>
      <c r="D42" s="505"/>
      <c r="E42" s="506"/>
      <c r="F42" s="214"/>
      <c r="G42" s="215"/>
      <c r="H42" s="200"/>
    </row>
    <row r="43" spans="1:8" ht="15.95" customHeight="1" x14ac:dyDescent="0.2">
      <c r="A43" s="194"/>
      <c r="C43" s="497" t="s">
        <v>308</v>
      </c>
      <c r="D43" s="505"/>
      <c r="E43" s="506"/>
      <c r="F43" s="214"/>
      <c r="G43" s="215"/>
      <c r="H43" s="200"/>
    </row>
    <row r="44" spans="1:8" ht="15.95" customHeight="1" x14ac:dyDescent="0.2">
      <c r="A44" s="194"/>
      <c r="C44" s="507" t="s">
        <v>309</v>
      </c>
      <c r="D44" s="508"/>
      <c r="E44" s="509"/>
      <c r="F44" s="216"/>
      <c r="G44" s="217"/>
      <c r="H44" s="208"/>
    </row>
    <row r="45" spans="1:8" ht="15.95" customHeight="1" thickBot="1" x14ac:dyDescent="0.25">
      <c r="A45" s="218"/>
      <c r="B45" s="219"/>
      <c r="C45" s="220"/>
      <c r="D45" s="220"/>
      <c r="E45" s="221"/>
      <c r="F45" s="434" t="s">
        <v>310</v>
      </c>
      <c r="G45" s="435"/>
      <c r="H45" s="222">
        <f>SUM(H38:H44)</f>
        <v>0</v>
      </c>
    </row>
    <row r="46" spans="1:8" ht="6.95" customHeight="1" thickBot="1" x14ac:dyDescent="0.25">
      <c r="B46" s="185"/>
      <c r="C46" s="185"/>
      <c r="D46" s="185"/>
      <c r="G46" s="71"/>
      <c r="H46" s="203"/>
    </row>
    <row r="47" spans="1:8" s="204" customFormat="1" ht="15.95" customHeight="1" thickBot="1" x14ac:dyDescent="0.25">
      <c r="A47" s="480" t="s">
        <v>311</v>
      </c>
      <c r="B47" s="481"/>
      <c r="C47" s="481"/>
      <c r="D47" s="481"/>
      <c r="E47" s="481"/>
      <c r="F47" s="481"/>
      <c r="G47" s="482"/>
      <c r="H47" s="223">
        <f>H23+H34+H45</f>
        <v>0</v>
      </c>
    </row>
    <row r="48" spans="1:8" ht="6.95" customHeight="1" thickBot="1" x14ac:dyDescent="0.25">
      <c r="B48" s="185"/>
      <c r="C48" s="185"/>
      <c r="D48" s="185"/>
      <c r="G48" s="71"/>
      <c r="H48" s="203"/>
    </row>
    <row r="49" spans="1:8" s="204" customFormat="1" ht="15.95" customHeight="1" x14ac:dyDescent="0.2">
      <c r="A49" s="470" t="s">
        <v>312</v>
      </c>
      <c r="B49" s="471"/>
      <c r="C49" s="471"/>
      <c r="D49" s="471"/>
      <c r="E49" s="471"/>
      <c r="F49" s="483"/>
      <c r="G49" s="483"/>
      <c r="H49" s="484"/>
    </row>
    <row r="50" spans="1:8" ht="15.95" customHeight="1" x14ac:dyDescent="0.2">
      <c r="A50" s="485"/>
      <c r="B50" s="486"/>
      <c r="C50" s="224" t="s">
        <v>302</v>
      </c>
      <c r="D50" s="225"/>
      <c r="E50" s="225"/>
      <c r="F50" s="491" t="s">
        <v>303</v>
      </c>
      <c r="G50" s="492"/>
      <c r="H50" s="195" t="s">
        <v>292</v>
      </c>
    </row>
    <row r="51" spans="1:8" ht="15.95" customHeight="1" x14ac:dyDescent="0.2">
      <c r="A51" s="487"/>
      <c r="B51" s="488"/>
      <c r="C51" s="493"/>
      <c r="D51" s="494"/>
      <c r="E51" s="495"/>
      <c r="F51" s="496"/>
      <c r="G51" s="495"/>
      <c r="H51" s="205"/>
    </row>
    <row r="52" spans="1:8" ht="15.95" customHeight="1" x14ac:dyDescent="0.2">
      <c r="A52" s="487"/>
      <c r="B52" s="488"/>
      <c r="C52" s="497"/>
      <c r="D52" s="498"/>
      <c r="E52" s="499"/>
      <c r="F52" s="500"/>
      <c r="G52" s="499"/>
      <c r="H52" s="200"/>
    </row>
    <row r="53" spans="1:8" ht="15.95" customHeight="1" x14ac:dyDescent="0.2">
      <c r="A53" s="489"/>
      <c r="B53" s="490"/>
      <c r="C53" s="501"/>
      <c r="D53" s="502"/>
      <c r="E53" s="503"/>
      <c r="F53" s="504"/>
      <c r="G53" s="503"/>
      <c r="H53" s="208"/>
    </row>
    <row r="54" spans="1:8" s="204" customFormat="1" ht="15.95" customHeight="1" thickBot="1" x14ac:dyDescent="0.25">
      <c r="A54" s="226"/>
      <c r="B54" s="227"/>
      <c r="C54" s="221"/>
      <c r="D54" s="221"/>
      <c r="E54" s="221"/>
      <c r="F54" s="461" t="s">
        <v>313</v>
      </c>
      <c r="G54" s="435"/>
      <c r="H54" s="202">
        <f>SUM(H51:H53)</f>
        <v>0</v>
      </c>
    </row>
    <row r="55" spans="1:8" ht="6.95" customHeight="1" thickBot="1" x14ac:dyDescent="0.25">
      <c r="B55" s="185"/>
      <c r="C55" s="185"/>
      <c r="D55" s="185"/>
      <c r="G55" s="71"/>
      <c r="H55" s="203"/>
    </row>
    <row r="56" spans="1:8" s="204" customFormat="1" ht="15.95" customHeight="1" thickBot="1" x14ac:dyDescent="0.25">
      <c r="A56" s="462" t="s">
        <v>314</v>
      </c>
      <c r="B56" s="463"/>
      <c r="C56" s="463"/>
      <c r="D56" s="463"/>
      <c r="E56" s="464"/>
      <c r="F56" s="464"/>
      <c r="G56" s="465"/>
      <c r="H56" s="223">
        <f>H47+H54</f>
        <v>0</v>
      </c>
    </row>
    <row r="57" spans="1:8" ht="6.95" customHeight="1" x14ac:dyDescent="0.2">
      <c r="B57" s="185"/>
      <c r="C57" s="185"/>
      <c r="D57" s="185"/>
      <c r="G57" s="71"/>
      <c r="H57" s="203"/>
    </row>
    <row r="58" spans="1:8" ht="64.5" customHeight="1" x14ac:dyDescent="0.2">
      <c r="A58" s="466" t="s">
        <v>346</v>
      </c>
      <c r="B58" s="467"/>
      <c r="C58" s="467"/>
      <c r="D58" s="467"/>
      <c r="E58" s="467"/>
      <c r="F58" s="468"/>
      <c r="G58" s="468"/>
      <c r="H58" s="469"/>
    </row>
    <row r="59" spans="1:8" ht="6.95" customHeight="1" thickBot="1" x14ac:dyDescent="0.25">
      <c r="B59" s="185"/>
      <c r="C59" s="185"/>
      <c r="D59" s="185"/>
      <c r="G59" s="71"/>
      <c r="H59" s="203"/>
    </row>
    <row r="60" spans="1:8" s="228" customFormat="1" ht="15.95" customHeight="1" x14ac:dyDescent="0.2">
      <c r="A60" s="470" t="s">
        <v>315</v>
      </c>
      <c r="B60" s="471"/>
      <c r="C60" s="472"/>
      <c r="D60" s="472"/>
      <c r="E60" s="472"/>
      <c r="F60" s="473"/>
      <c r="G60" s="473"/>
      <c r="H60" s="474"/>
    </row>
    <row r="61" spans="1:8" ht="27" customHeight="1" x14ac:dyDescent="0.2">
      <c r="A61" s="475"/>
      <c r="B61" s="476"/>
      <c r="C61" s="477" t="s">
        <v>316</v>
      </c>
      <c r="D61" s="478"/>
      <c r="E61" s="477" t="s">
        <v>317</v>
      </c>
      <c r="F61" s="479"/>
      <c r="G61" s="211" t="s">
        <v>318</v>
      </c>
      <c r="H61" s="229" t="s">
        <v>319</v>
      </c>
    </row>
    <row r="62" spans="1:8" ht="15.95" customHeight="1" x14ac:dyDescent="0.2">
      <c r="A62" s="445"/>
      <c r="B62" s="446"/>
      <c r="C62" s="455" t="s">
        <v>382</v>
      </c>
      <c r="D62" s="455"/>
      <c r="E62" s="456"/>
      <c r="F62" s="456"/>
      <c r="G62" s="350"/>
      <c r="H62" s="351"/>
    </row>
    <row r="63" spans="1:8" ht="15.95" customHeight="1" x14ac:dyDescent="0.2">
      <c r="A63" s="194"/>
      <c r="B63"/>
      <c r="C63" s="347"/>
      <c r="D63" s="349"/>
      <c r="E63" s="185"/>
      <c r="F63" s="343"/>
      <c r="G63" s="230">
        <v>0</v>
      </c>
      <c r="H63" s="231" t="e">
        <f>G63/$C$15</f>
        <v>#DIV/0!</v>
      </c>
    </row>
    <row r="64" spans="1:8" ht="15.95" customHeight="1" x14ac:dyDescent="0.2">
      <c r="A64" s="194"/>
      <c r="B64"/>
      <c r="C64" s="346"/>
      <c r="D64" s="349"/>
      <c r="E64" s="344"/>
      <c r="F64" s="348"/>
      <c r="G64" s="230">
        <v>0</v>
      </c>
      <c r="H64" s="231" t="e">
        <f>G64/$C$15</f>
        <v>#DIV/0!</v>
      </c>
    </row>
    <row r="65" spans="1:8" ht="15.95" customHeight="1" x14ac:dyDescent="0.2">
      <c r="A65" s="194"/>
      <c r="B65"/>
      <c r="C65" s="346"/>
      <c r="D65" s="345"/>
      <c r="E65" s="347"/>
      <c r="F65" s="349"/>
      <c r="G65" s="230">
        <v>0</v>
      </c>
      <c r="H65" s="231" t="e">
        <f>G65/$C$15</f>
        <v>#DIV/0!</v>
      </c>
    </row>
    <row r="66" spans="1:8" ht="15.95" customHeight="1" x14ac:dyDescent="0.2">
      <c r="A66" s="445"/>
      <c r="B66" s="446"/>
      <c r="C66" s="457" t="s">
        <v>320</v>
      </c>
      <c r="D66" s="458"/>
      <c r="E66" s="459"/>
      <c r="F66" s="460"/>
      <c r="G66" s="232"/>
      <c r="H66" s="233"/>
    </row>
    <row r="67" spans="1:8" ht="15.95" customHeight="1" x14ac:dyDescent="0.2">
      <c r="A67" s="445"/>
      <c r="B67" s="446"/>
      <c r="C67" s="451" t="s">
        <v>321</v>
      </c>
      <c r="D67" s="451"/>
      <c r="E67" s="449"/>
      <c r="F67" s="450"/>
      <c r="G67" s="234">
        <v>0</v>
      </c>
      <c r="H67" s="231" t="e">
        <f t="shared" ref="H67:H72" si="0">G67/$C$15</f>
        <v>#DIV/0!</v>
      </c>
    </row>
    <row r="68" spans="1:8" ht="15.95" customHeight="1" x14ac:dyDescent="0.2">
      <c r="A68" s="445"/>
      <c r="B68" s="446"/>
      <c r="C68" s="451" t="s">
        <v>322</v>
      </c>
      <c r="D68" s="451"/>
      <c r="E68" s="449"/>
      <c r="F68" s="450"/>
      <c r="G68" s="234">
        <v>0</v>
      </c>
      <c r="H68" s="231" t="e">
        <f t="shared" si="0"/>
        <v>#DIV/0!</v>
      </c>
    </row>
    <row r="69" spans="1:8" ht="15.95" customHeight="1" x14ac:dyDescent="0.2">
      <c r="A69" s="445"/>
      <c r="B69" s="446"/>
      <c r="C69" s="452"/>
      <c r="D69" s="453"/>
      <c r="E69" s="454"/>
      <c r="F69" s="448"/>
      <c r="G69" s="235">
        <v>0</v>
      </c>
      <c r="H69" s="231" t="e">
        <f t="shared" si="0"/>
        <v>#DIV/0!</v>
      </c>
    </row>
    <row r="70" spans="1:8" ht="15.95" customHeight="1" x14ac:dyDescent="0.2">
      <c r="A70" s="445"/>
      <c r="B70" s="446"/>
      <c r="C70" s="447"/>
      <c r="D70" s="448"/>
      <c r="E70" s="449"/>
      <c r="F70" s="450"/>
      <c r="G70" s="235">
        <v>0</v>
      </c>
      <c r="H70" s="231" t="e">
        <f t="shared" si="0"/>
        <v>#DIV/0!</v>
      </c>
    </row>
    <row r="71" spans="1:8" ht="15.95" customHeight="1" x14ac:dyDescent="0.2">
      <c r="A71" s="194"/>
      <c r="B71"/>
      <c r="C71" s="447"/>
      <c r="D71" s="448"/>
      <c r="E71" s="449"/>
      <c r="F71" s="450"/>
      <c r="G71" s="235">
        <v>0</v>
      </c>
      <c r="H71" s="231" t="e">
        <f t="shared" si="0"/>
        <v>#DIV/0!</v>
      </c>
    </row>
    <row r="72" spans="1:8" ht="15.95" customHeight="1" x14ac:dyDescent="0.2">
      <c r="A72" s="445"/>
      <c r="B72" s="446"/>
      <c r="C72" s="447"/>
      <c r="D72" s="448"/>
      <c r="E72" s="449"/>
      <c r="F72" s="450"/>
      <c r="G72" s="235">
        <v>0</v>
      </c>
      <c r="H72" s="231" t="e">
        <f t="shared" si="0"/>
        <v>#DIV/0!</v>
      </c>
    </row>
    <row r="73" spans="1:8" ht="15.95" customHeight="1" x14ac:dyDescent="0.2">
      <c r="A73" s="440"/>
      <c r="B73" s="441"/>
      <c r="C73" s="442"/>
      <c r="D73" s="443"/>
      <c r="E73" s="444"/>
      <c r="F73" s="443"/>
      <c r="G73" s="236"/>
      <c r="H73" s="237" t="str">
        <f t="shared" ref="H73" si="1">IF(G73&gt;0,G73/G$74,"")</f>
        <v/>
      </c>
    </row>
    <row r="74" spans="1:8" s="204" customFormat="1" ht="15.95" customHeight="1" thickBot="1" x14ac:dyDescent="0.25">
      <c r="A74" s="226"/>
      <c r="B74" s="221"/>
      <c r="C74" s="221"/>
      <c r="D74" s="238"/>
      <c r="E74" s="239"/>
      <c r="F74" s="240" t="s">
        <v>323</v>
      </c>
      <c r="G74" s="241">
        <f>SUM(G62:G73)</f>
        <v>0</v>
      </c>
      <c r="H74" s="242" t="e">
        <f>SUM(H62:H73)</f>
        <v>#DIV/0!</v>
      </c>
    </row>
    <row r="75" spans="1:8" ht="15.75" customHeight="1" x14ac:dyDescent="0.2">
      <c r="B75" s="441"/>
      <c r="C75" s="441"/>
      <c r="D75" s="441"/>
      <c r="E75" s="441"/>
      <c r="F75" s="185"/>
      <c r="G75" s="185"/>
    </row>
    <row r="76" spans="1:8" ht="15.75" customHeight="1" x14ac:dyDescent="0.2">
      <c r="B76" s="185"/>
      <c r="C76" s="185"/>
      <c r="D76" s="185"/>
      <c r="E76" s="185"/>
      <c r="F76" s="185"/>
      <c r="G76" s="185"/>
    </row>
    <row r="77" spans="1:8" ht="15.95" customHeight="1" x14ac:dyDescent="0.2">
      <c r="B77" s="199" t="s">
        <v>324</v>
      </c>
      <c r="C77" s="243" t="s">
        <v>325</v>
      </c>
      <c r="D77" s="119"/>
      <c r="E77" s="199" t="s">
        <v>324</v>
      </c>
      <c r="F77" s="243" t="s">
        <v>325</v>
      </c>
      <c r="G77" s="119"/>
    </row>
    <row r="78" spans="1:8" ht="15.95" customHeight="1" x14ac:dyDescent="0.2">
      <c r="B78" s="438" t="s">
        <v>326</v>
      </c>
      <c r="C78" s="436" t="s">
        <v>327</v>
      </c>
      <c r="D78" s="437"/>
      <c r="E78" s="438" t="s">
        <v>326</v>
      </c>
      <c r="F78" s="436" t="s">
        <v>327</v>
      </c>
      <c r="G78" s="437"/>
    </row>
    <row r="79" spans="1:8" ht="15.95" customHeight="1" x14ac:dyDescent="0.2">
      <c r="B79" s="438"/>
      <c r="C79" s="244"/>
      <c r="D79" s="244"/>
      <c r="E79" s="438"/>
      <c r="F79" s="244"/>
      <c r="G79" s="244"/>
    </row>
    <row r="80" spans="1:8" ht="15.95" customHeight="1" x14ac:dyDescent="0.2">
      <c r="B80" s="438"/>
      <c r="C80" s="243" t="s">
        <v>325</v>
      </c>
      <c r="D80" s="119"/>
      <c r="E80" s="438"/>
      <c r="F80" s="243" t="s">
        <v>325</v>
      </c>
      <c r="G80" s="119"/>
    </row>
    <row r="81" spans="1:7" ht="15.95" customHeight="1" x14ac:dyDescent="0.2">
      <c r="B81" s="245"/>
      <c r="C81" s="436" t="s">
        <v>328</v>
      </c>
      <c r="D81" s="437"/>
      <c r="E81" s="245"/>
      <c r="F81" s="436" t="s">
        <v>328</v>
      </c>
      <c r="G81" s="437"/>
    </row>
    <row r="82" spans="1:7" ht="15.95" customHeight="1" x14ac:dyDescent="0.2">
      <c r="B82" s="438" t="s">
        <v>329</v>
      </c>
      <c r="C82" s="244"/>
      <c r="E82" s="438" t="s">
        <v>329</v>
      </c>
      <c r="F82" s="244"/>
    </row>
    <row r="83" spans="1:7" ht="15.95" customHeight="1" x14ac:dyDescent="0.2">
      <c r="B83" s="439"/>
      <c r="C83" s="243"/>
      <c r="D83" s="243"/>
      <c r="E83" s="439"/>
      <c r="F83" s="243"/>
      <c r="G83" s="243"/>
    </row>
    <row r="84" spans="1:7" ht="15.95" customHeight="1" x14ac:dyDescent="0.2">
      <c r="B84" s="199"/>
      <c r="C84" s="246"/>
      <c r="D84" s="246"/>
      <c r="E84" s="199"/>
      <c r="F84" s="246"/>
      <c r="G84" s="246"/>
    </row>
    <row r="85" spans="1:7" ht="15.95" customHeight="1" x14ac:dyDescent="0.2">
      <c r="B85" s="438" t="s">
        <v>330</v>
      </c>
      <c r="C85" s="247"/>
      <c r="E85" s="438" t="s">
        <v>330</v>
      </c>
      <c r="F85" s="247"/>
    </row>
    <row r="86" spans="1:7" ht="15.95" customHeight="1" x14ac:dyDescent="0.2">
      <c r="B86" s="439"/>
      <c r="C86" s="248" t="s">
        <v>331</v>
      </c>
      <c r="D86" s="186"/>
      <c r="E86" s="439"/>
      <c r="F86" s="248" t="s">
        <v>331</v>
      </c>
      <c r="G86" s="186"/>
    </row>
    <row r="87" spans="1:7" ht="15.95" customHeight="1" x14ac:dyDescent="0.2">
      <c r="C87" s="436" t="s">
        <v>332</v>
      </c>
      <c r="D87" s="437"/>
      <c r="F87" s="436" t="s">
        <v>332</v>
      </c>
      <c r="G87" s="437"/>
    </row>
    <row r="90" spans="1:7" ht="15.95" customHeight="1" x14ac:dyDescent="0.2">
      <c r="A90" s="10" t="s">
        <v>395</v>
      </c>
    </row>
  </sheetData>
  <mergeCells count="102">
    <mergeCell ref="A1:H1"/>
    <mergeCell ref="A8:H8"/>
    <mergeCell ref="A9:H9"/>
    <mergeCell ref="A10:E10"/>
    <mergeCell ref="A11:H11"/>
    <mergeCell ref="A12:B14"/>
    <mergeCell ref="C12:D14"/>
    <mergeCell ref="E12:F14"/>
    <mergeCell ref="G12:H14"/>
    <mergeCell ref="C19:E19"/>
    <mergeCell ref="F19:G19"/>
    <mergeCell ref="C20:E20"/>
    <mergeCell ref="F20:G20"/>
    <mergeCell ref="C21:E21"/>
    <mergeCell ref="F21:G21"/>
    <mergeCell ref="A15:B15"/>
    <mergeCell ref="C15:D15"/>
    <mergeCell ref="E15:F15"/>
    <mergeCell ref="G15:H15"/>
    <mergeCell ref="A17:H17"/>
    <mergeCell ref="A18:H18"/>
    <mergeCell ref="C30:G30"/>
    <mergeCell ref="C31:G31"/>
    <mergeCell ref="C32:G32"/>
    <mergeCell ref="C33:G33"/>
    <mergeCell ref="A34:E34"/>
    <mergeCell ref="F34:G34"/>
    <mergeCell ref="C22:E22"/>
    <mergeCell ref="F22:G22"/>
    <mergeCell ref="A23:E23"/>
    <mergeCell ref="F23:G23"/>
    <mergeCell ref="A25:H25"/>
    <mergeCell ref="A26:B33"/>
    <mergeCell ref="C26:G26"/>
    <mergeCell ref="C27:G27"/>
    <mergeCell ref="C28:G28"/>
    <mergeCell ref="C29:G29"/>
    <mergeCell ref="C39:E39"/>
    <mergeCell ref="C40:E40"/>
    <mergeCell ref="C41:E41"/>
    <mergeCell ref="C42:E42"/>
    <mergeCell ref="C43:E43"/>
    <mergeCell ref="C44:E44"/>
    <mergeCell ref="A36:H36"/>
    <mergeCell ref="C37:D37"/>
    <mergeCell ref="C38:E38"/>
    <mergeCell ref="F54:G54"/>
    <mergeCell ref="A56:G56"/>
    <mergeCell ref="A58:H58"/>
    <mergeCell ref="A60:H60"/>
    <mergeCell ref="A61:B61"/>
    <mergeCell ref="C61:D61"/>
    <mergeCell ref="E61:F61"/>
    <mergeCell ref="A47:G47"/>
    <mergeCell ref="A49:H49"/>
    <mergeCell ref="A50:B53"/>
    <mergeCell ref="F50:G50"/>
    <mergeCell ref="C51:E51"/>
    <mergeCell ref="F51:G51"/>
    <mergeCell ref="C52:E52"/>
    <mergeCell ref="F52:G52"/>
    <mergeCell ref="C53:E53"/>
    <mergeCell ref="F53:G53"/>
    <mergeCell ref="E72:F72"/>
    <mergeCell ref="A68:B68"/>
    <mergeCell ref="C68:D68"/>
    <mergeCell ref="E68:F68"/>
    <mergeCell ref="A69:B69"/>
    <mergeCell ref="C69:D69"/>
    <mergeCell ref="E69:F69"/>
    <mergeCell ref="A62:B62"/>
    <mergeCell ref="C62:D62"/>
    <mergeCell ref="E62:F62"/>
    <mergeCell ref="A66:B66"/>
    <mergeCell ref="C66:F66"/>
    <mergeCell ref="A67:B67"/>
    <mergeCell ref="C67:D67"/>
    <mergeCell ref="E67:F67"/>
    <mergeCell ref="F45:G45"/>
    <mergeCell ref="C87:D87"/>
    <mergeCell ref="F87:G87"/>
    <mergeCell ref="C81:D81"/>
    <mergeCell ref="F81:G81"/>
    <mergeCell ref="B82:B83"/>
    <mergeCell ref="E82:E83"/>
    <mergeCell ref="B85:B86"/>
    <mergeCell ref="E85:E86"/>
    <mergeCell ref="A73:B73"/>
    <mergeCell ref="C73:D73"/>
    <mergeCell ref="E73:F73"/>
    <mergeCell ref="B75:E75"/>
    <mergeCell ref="B78:B80"/>
    <mergeCell ref="C78:D78"/>
    <mergeCell ref="E78:E80"/>
    <mergeCell ref="F78:G78"/>
    <mergeCell ref="A70:B70"/>
    <mergeCell ref="C70:D70"/>
    <mergeCell ref="E70:F70"/>
    <mergeCell ref="C71:D71"/>
    <mergeCell ref="E71:F71"/>
    <mergeCell ref="A72:B72"/>
    <mergeCell ref="C72:D72"/>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924313-D5DA-4598-B59C-EEA304464910}">
  <dimension ref="A1:J33"/>
  <sheetViews>
    <sheetView showGridLines="0" tabSelected="1" workbookViewId="0">
      <selection activeCell="P11" sqref="P11"/>
    </sheetView>
  </sheetViews>
  <sheetFormatPr baseColWidth="10" defaultRowHeight="12.75" x14ac:dyDescent="0.2"/>
  <cols>
    <col min="1" max="1" width="2.42578125" customWidth="1"/>
    <col min="2" max="2" width="1.7109375" style="99" customWidth="1"/>
    <col min="3" max="3" width="1.7109375" customWidth="1"/>
    <col min="10" max="10" width="81.42578125" customWidth="1"/>
  </cols>
  <sheetData>
    <row r="1" spans="1:10" x14ac:dyDescent="0.2">
      <c r="A1" s="122"/>
      <c r="B1" s="361"/>
      <c r="C1" s="122"/>
      <c r="D1" s="122"/>
      <c r="E1" s="122"/>
      <c r="F1" s="122"/>
      <c r="G1" s="122"/>
      <c r="H1" s="122"/>
      <c r="I1" s="122"/>
      <c r="J1" s="122"/>
    </row>
    <row r="2" spans="1:10" x14ac:dyDescent="0.2">
      <c r="C2" s="1"/>
      <c r="D2" s="1"/>
      <c r="E2" s="1"/>
      <c r="F2" s="1"/>
      <c r="G2" s="1"/>
      <c r="H2" s="1"/>
      <c r="I2" s="1"/>
      <c r="J2" s="71" t="s">
        <v>379</v>
      </c>
    </row>
    <row r="3" spans="1:10" x14ac:dyDescent="0.2">
      <c r="C3" s="1"/>
      <c r="D3" s="1"/>
      <c r="E3" s="118"/>
      <c r="F3" s="71"/>
      <c r="G3" s="71"/>
      <c r="H3" s="1"/>
      <c r="I3" s="1"/>
      <c r="J3" s="71" t="s">
        <v>392</v>
      </c>
    </row>
    <row r="4" spans="1:10" x14ac:dyDescent="0.2">
      <c r="C4" s="1"/>
      <c r="D4" s="1"/>
      <c r="E4" s="71"/>
      <c r="F4" s="71"/>
      <c r="G4" s="71"/>
      <c r="H4" s="1"/>
      <c r="I4" s="1"/>
      <c r="J4" s="71" t="s">
        <v>349</v>
      </c>
    </row>
    <row r="5" spans="1:10" x14ac:dyDescent="0.2">
      <c r="C5" s="1"/>
      <c r="D5" s="1"/>
      <c r="E5" s="118"/>
      <c r="F5" s="71"/>
      <c r="G5" s="71"/>
      <c r="H5" s="1"/>
      <c r="I5" s="1"/>
    </row>
    <row r="6" spans="1:10" x14ac:dyDescent="0.2">
      <c r="C6" s="1"/>
      <c r="D6" s="1"/>
      <c r="E6" s="71"/>
      <c r="F6" s="71"/>
      <c r="G6" s="71"/>
      <c r="H6" s="1"/>
      <c r="I6" s="1"/>
    </row>
    <row r="7" spans="1:10" x14ac:dyDescent="0.2">
      <c r="C7" s="1"/>
      <c r="D7" s="1"/>
      <c r="E7" s="71"/>
      <c r="F7" s="71"/>
      <c r="G7" s="71"/>
      <c r="H7" s="1"/>
      <c r="I7" s="1"/>
      <c r="J7" s="71"/>
    </row>
    <row r="8" spans="1:10" s="99" customFormat="1" x14ac:dyDescent="0.2">
      <c r="B8" s="354" t="s">
        <v>367</v>
      </c>
      <c r="E8" s="71"/>
      <c r="F8" s="71"/>
      <c r="G8" s="71"/>
      <c r="J8" s="71"/>
    </row>
    <row r="9" spans="1:10" s="99" customFormat="1" x14ac:dyDescent="0.2">
      <c r="B9" s="354"/>
      <c r="E9" s="71"/>
      <c r="F9" s="71"/>
      <c r="G9" s="71"/>
      <c r="J9" s="71"/>
    </row>
    <row r="10" spans="1:10" s="99" customFormat="1" x14ac:dyDescent="0.2">
      <c r="B10" s="354"/>
      <c r="E10" s="71"/>
      <c r="F10" s="71"/>
      <c r="G10" s="71"/>
      <c r="J10" s="71"/>
    </row>
    <row r="11" spans="1:10" s="99" customFormat="1" ht="12.75" customHeight="1" x14ac:dyDescent="0.2">
      <c r="B11" s="362" t="s">
        <v>350</v>
      </c>
      <c r="C11" s="99" t="s">
        <v>394</v>
      </c>
      <c r="D11" s="363"/>
      <c r="E11" s="363"/>
      <c r="F11" s="363"/>
    </row>
    <row r="12" spans="1:10" s="99" customFormat="1" x14ac:dyDescent="0.2"/>
    <row r="13" spans="1:10" s="99" customFormat="1" ht="15.95" customHeight="1" x14ac:dyDescent="0.2">
      <c r="B13" s="362" t="s">
        <v>350</v>
      </c>
      <c r="C13" s="99" t="s">
        <v>365</v>
      </c>
    </row>
    <row r="14" spans="1:10" s="99" customFormat="1" ht="15.95" customHeight="1" x14ac:dyDescent="0.2">
      <c r="B14" s="362"/>
    </row>
    <row r="15" spans="1:10" s="99" customFormat="1" ht="15.95" customHeight="1" x14ac:dyDescent="0.2">
      <c r="B15" s="362" t="s">
        <v>350</v>
      </c>
      <c r="C15" s="99" t="s">
        <v>396</v>
      </c>
    </row>
    <row r="16" spans="1:10" s="99" customFormat="1" ht="15.95" customHeight="1" x14ac:dyDescent="0.2">
      <c r="B16" s="362"/>
      <c r="C16" s="290" t="s">
        <v>348</v>
      </c>
      <c r="D16" s="99" t="s">
        <v>370</v>
      </c>
    </row>
    <row r="17" spans="2:6" s="99" customFormat="1" ht="15.95" customHeight="1" x14ac:dyDescent="0.2">
      <c r="B17" s="362"/>
      <c r="C17" s="290"/>
    </row>
    <row r="18" spans="2:6" s="99" customFormat="1" ht="15.95" customHeight="1" x14ac:dyDescent="0.2">
      <c r="B18" s="362" t="s">
        <v>350</v>
      </c>
      <c r="C18" s="228" t="s">
        <v>372</v>
      </c>
    </row>
    <row r="19" spans="2:6" s="99" customFormat="1" ht="15.95" customHeight="1" x14ac:dyDescent="0.2">
      <c r="B19" s="362"/>
    </row>
    <row r="20" spans="2:6" s="99" customFormat="1" ht="15.95" customHeight="1" x14ac:dyDescent="0.2">
      <c r="B20" s="362" t="s">
        <v>350</v>
      </c>
      <c r="C20" s="99" t="s">
        <v>351</v>
      </c>
    </row>
    <row r="21" spans="2:6" s="99" customFormat="1" ht="15.95" customHeight="1" x14ac:dyDescent="0.2">
      <c r="B21" s="362"/>
      <c r="C21" s="290" t="s">
        <v>348</v>
      </c>
      <c r="D21" s="99" t="s">
        <v>371</v>
      </c>
    </row>
    <row r="22" spans="2:6" s="99" customFormat="1" ht="15.95" customHeight="1" x14ac:dyDescent="0.2">
      <c r="B22" s="362"/>
      <c r="C22" s="290"/>
    </row>
    <row r="23" spans="2:6" s="99" customFormat="1" ht="15.95" customHeight="1" x14ac:dyDescent="0.2">
      <c r="B23" s="362" t="s">
        <v>350</v>
      </c>
      <c r="C23" s="99" t="s">
        <v>378</v>
      </c>
    </row>
    <row r="24" spans="2:6" s="99" customFormat="1" ht="15.95" customHeight="1" x14ac:dyDescent="0.2">
      <c r="B24" s="362"/>
      <c r="C24" s="99" t="s">
        <v>348</v>
      </c>
      <c r="D24" s="99" t="s">
        <v>398</v>
      </c>
    </row>
    <row r="25" spans="2:6" s="99" customFormat="1" ht="15.95" customHeight="1" x14ac:dyDescent="0.2">
      <c r="B25" s="290"/>
    </row>
    <row r="26" spans="2:6" s="99" customFormat="1" ht="15.95" customHeight="1" x14ac:dyDescent="0.2">
      <c r="B26" s="362" t="s">
        <v>350</v>
      </c>
      <c r="C26" s="99" t="s">
        <v>368</v>
      </c>
    </row>
    <row r="27" spans="2:6" s="99" customFormat="1" ht="15.95" customHeight="1" x14ac:dyDescent="0.2"/>
    <row r="28" spans="2:6" s="99" customFormat="1" ht="15.95" customHeight="1" x14ac:dyDescent="0.2">
      <c r="B28" s="362" t="s">
        <v>350</v>
      </c>
      <c r="C28" s="355" t="s">
        <v>352</v>
      </c>
    </row>
    <row r="29" spans="2:6" s="99" customFormat="1" ht="15.95" customHeight="1" x14ac:dyDescent="0.2">
      <c r="C29" s="99" t="s">
        <v>348</v>
      </c>
      <c r="D29" s="99" t="s">
        <v>366</v>
      </c>
    </row>
    <row r="30" spans="2:6" s="99" customFormat="1" ht="15.95" customHeight="1" x14ac:dyDescent="0.2">
      <c r="C30" s="99" t="s">
        <v>348</v>
      </c>
      <c r="D30" s="99" t="s">
        <v>373</v>
      </c>
      <c r="F30" s="182"/>
    </row>
    <row r="31" spans="2:6" x14ac:dyDescent="0.2">
      <c r="C31" s="1"/>
      <c r="D31" s="1"/>
    </row>
    <row r="33" spans="1:1" x14ac:dyDescent="0.2">
      <c r="A33" s="10" t="s">
        <v>395</v>
      </c>
    </row>
  </sheetData>
  <pageMargins left="0.7" right="0.7" top="0.75" bottom="0.75" header="0.3" footer="0.3"/>
  <pageSetup orientation="portrait" horizontalDpi="1200" verticalDpi="12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_dlc_DocId xmlns="dc2e72fa-f2bf-4b7e-897e-98e66666beee">CMFREL-1750552771-5305</_dlc_DocId>
    <_dlc_DocIdUrl xmlns="dc2e72fa-f2bf-4b7e-897e-98e66666beee">
      <Url>https://telefilm.sharepoint.com/sites/TheRebrandGroup/_layouts/15/DocIdRedir.aspx?ID=CMFREL-1750552771-5305</Url>
      <Description>CMFREL-1750552771-5305</Description>
    </_dlc_DocIdUrl>
    <Keywordtopic xmlns="995c7fa0-c7ce-4135-b1bb-e7af7b680b45" xsi:nil="true"/>
    <lcf76f155ced4ddcb4097134ff3c332f xmlns="995c7fa0-c7ce-4135-b1bb-e7af7b680b45">
      <Terms xmlns="http://schemas.microsoft.com/office/infopath/2007/PartnerControls"/>
    </lcf76f155ced4ddcb4097134ff3c332f>
    <tag xmlns="995c7fa0-c7ce-4135-b1bb-e7af7b680b45" xsi:nil="true"/>
    <TaxCatchAll xmlns="dc2e72fa-f2bf-4b7e-897e-98e66666bee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3F0F0EE28623B24B9641CB1035C1DF0B" ma:contentTypeVersion="19" ma:contentTypeDescription="Crée un document." ma:contentTypeScope="" ma:versionID="902a81e4beb8204702a681e31d88afae">
  <xsd:schema xmlns:xsd="http://www.w3.org/2001/XMLSchema" xmlns:xs="http://www.w3.org/2001/XMLSchema" xmlns:p="http://schemas.microsoft.com/office/2006/metadata/properties" xmlns:ns2="995c7fa0-c7ce-4135-b1bb-e7af7b680b45" xmlns:ns3="dc2e72fa-f2bf-4b7e-897e-98e66666beee" targetNamespace="http://schemas.microsoft.com/office/2006/metadata/properties" ma:root="true" ma:fieldsID="f7c9ea5541fefa85a0060ae91239a4fa" ns2:_="" ns3:_="">
    <xsd:import namespace="995c7fa0-c7ce-4135-b1bb-e7af7b680b45"/>
    <xsd:import namespace="dc2e72fa-f2bf-4b7e-897e-98e66666bee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3:_dlc_DocId" minOccurs="0"/>
                <xsd:element ref="ns3:_dlc_DocIdUrl" minOccurs="0"/>
                <xsd:element ref="ns3:_dlc_DocIdPersistId" minOccurs="0"/>
                <xsd:element ref="ns2:MediaServiceDateTaken" minOccurs="0"/>
                <xsd:element ref="ns2:MediaLengthInSeconds" minOccurs="0"/>
                <xsd:element ref="ns2:MediaServiceObjectDetectorVersions" minOccurs="0"/>
                <xsd:element ref="ns2:lcf76f155ced4ddcb4097134ff3c332f" minOccurs="0"/>
                <xsd:element ref="ns3:TaxCatchAll" minOccurs="0"/>
                <xsd:element ref="ns2:Keywordtopic" minOccurs="0"/>
                <xsd:element ref="ns2: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5c7fa0-c7ce-4135-b1bb-e7af7b680b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Balises d’images" ma:readOnly="false" ma:fieldId="{5cf76f15-5ced-4ddc-b409-7134ff3c332f}" ma:taxonomyMulti="true" ma:sspId="7f0aa716-bba0-4bb8-a561-918f9f9bf113" ma:termSetId="09814cd3-568e-fe90-9814-8d621ff8fb84" ma:anchorId="fba54fb3-c3e1-fe81-a776-ca4b69148c4d" ma:open="true" ma:isKeyword="false">
      <xsd:complexType>
        <xsd:sequence>
          <xsd:element ref="pc:Terms" minOccurs="0" maxOccurs="1"/>
        </xsd:sequence>
      </xsd:complexType>
    </xsd:element>
    <xsd:element name="Keywordtopic" ma:index="27" nillable="true" ma:displayName="Keyword topic" ma:format="Dropdown" ma:internalName="Keywordtopic">
      <xsd:simpleType>
        <xsd:restriction base="dms:Choice">
          <xsd:enumeration value="Choice 1"/>
          <xsd:enumeration value="Choice 2"/>
          <xsd:enumeration value="Choice 3"/>
        </xsd:restriction>
      </xsd:simpleType>
    </xsd:element>
    <xsd:element name="tag" ma:index="28" nillable="true" ma:displayName="tag" ma:format="Dropdown" ma:internalName="tag">
      <xsd:simpleType>
        <xsd:restriction base="dms:Choice">
          <xsd:enumeration value="Choice 1"/>
          <xsd:enumeration value="Choice 2"/>
          <xsd:enumeration value="Choice 3"/>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c2e72fa-f2bf-4b7e-897e-98e66666beee"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_dlc_DocId" ma:index="18" nillable="true" ma:displayName="Valeur d’ID de document" ma:description="Valeur de l’ID de document affecté à cet élément." ma:indexed="true" ma:internalName="_dlc_DocId" ma:readOnly="true">
      <xsd:simpleType>
        <xsd:restriction base="dms:Text"/>
      </xsd:simpleType>
    </xsd:element>
    <xsd:element name="_dlc_DocIdUrl" ma:index="19"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Conserver l’ID" ma:description="Conserver l’ID lors de l’ajout." ma:hidden="true" ma:internalName="_dlc_DocIdPersistId" ma:readOnly="true">
      <xsd:simpleType>
        <xsd:restriction base="dms:Boolean"/>
      </xsd:simpleType>
    </xsd:element>
    <xsd:element name="TaxCatchAll" ma:index="26" nillable="true" ma:displayName="Taxonomy Catch All Column" ma:hidden="true" ma:list="{50eb15e6-7c31-4b49-8a93-eef69ec349e0}" ma:internalName="TaxCatchAll" ma:showField="CatchAllData" ma:web="dc2e72fa-f2bf-4b7e-897e-98e66666bee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C93E466-1001-47AC-89CF-9D934F8F2A6D}">
  <ds:schemaRefs>
    <ds:schemaRef ds:uri="http://schemas.microsoft.com/sharepoint/events"/>
  </ds:schemaRefs>
</ds:datastoreItem>
</file>

<file path=customXml/itemProps2.xml><?xml version="1.0" encoding="utf-8"?>
<ds:datastoreItem xmlns:ds="http://schemas.openxmlformats.org/officeDocument/2006/customXml" ds:itemID="{6509C14F-EABF-4450-9516-A5C0B515903A}">
  <ds:schemaRefs>
    <ds:schemaRef ds:uri="995c7fa0-c7ce-4135-b1bb-e7af7b680b45"/>
    <ds:schemaRef ds:uri="http://schemas.microsoft.com/office/2006/documentManagement/types"/>
    <ds:schemaRef ds:uri="http://www.w3.org/XML/1998/namespace"/>
    <ds:schemaRef ds:uri="http://schemas.microsoft.com/office/2006/metadata/properties"/>
    <ds:schemaRef ds:uri="http://purl.org/dc/dcmitype/"/>
    <ds:schemaRef ds:uri="http://purl.org/dc/terms/"/>
    <ds:schemaRef ds:uri="dc2e72fa-f2bf-4b7e-897e-98e66666beee"/>
    <ds:schemaRef ds:uri="http://schemas.microsoft.com/office/infopath/2007/PartnerControls"/>
    <ds:schemaRef ds:uri="http://schemas.openxmlformats.org/package/2006/metadata/core-properties"/>
    <ds:schemaRef ds:uri="http://purl.org/dc/elements/1.1/"/>
  </ds:schemaRefs>
</ds:datastoreItem>
</file>

<file path=customXml/itemProps3.xml><?xml version="1.0" encoding="utf-8"?>
<ds:datastoreItem xmlns:ds="http://schemas.openxmlformats.org/officeDocument/2006/customXml" ds:itemID="{1DE75AFB-E469-4468-BD2C-C07BF55CE780}">
  <ds:schemaRefs>
    <ds:schemaRef ds:uri="http://schemas.microsoft.com/sharepoint/v3/contenttype/forms"/>
  </ds:schemaRefs>
</ds:datastoreItem>
</file>

<file path=customXml/itemProps4.xml><?xml version="1.0" encoding="utf-8"?>
<ds:datastoreItem xmlns:ds="http://schemas.openxmlformats.org/officeDocument/2006/customXml" ds:itemID="{49B9C7BC-5B28-4188-82A1-20270C07228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6</vt:i4>
      </vt:variant>
    </vt:vector>
  </HeadingPairs>
  <TitlesOfParts>
    <vt:vector size="12" baseType="lpstr">
      <vt:lpstr>Summary Page (locked)</vt:lpstr>
      <vt:lpstr>All. &amp; Origin Detail (locked)</vt:lpstr>
      <vt:lpstr>Costs Detail</vt:lpstr>
      <vt:lpstr>Explanation of Variances</vt:lpstr>
      <vt:lpstr>Financiers &amp; Gvt Funding</vt:lpstr>
      <vt:lpstr>Instructions</vt:lpstr>
      <vt:lpstr>'Costs Detail'!Impression_des_titres</vt:lpstr>
      <vt:lpstr>'Summary Page (locked)'!Impression_des_titres</vt:lpstr>
      <vt:lpstr>'All. &amp; Origin Detail (locked)'!Zone_d_impression</vt:lpstr>
      <vt:lpstr>'Costs Detail'!Zone_d_impression</vt:lpstr>
      <vt:lpstr>'Explanation of Variances'!Zone_d_impression</vt:lpstr>
      <vt:lpstr>'Summary Page (locked)'!Zone_d_impression</vt:lpstr>
    </vt:vector>
  </TitlesOfParts>
  <Company>Telefilm Canada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Keith Clarkson</dc:creator>
  <cp:lastModifiedBy>Beliveau, Elaine (MTL)</cp:lastModifiedBy>
  <cp:lastPrinted>2022-08-01T19:36:51Z</cp:lastPrinted>
  <dcterms:created xsi:type="dcterms:W3CDTF">2002-10-04T15:00:59Z</dcterms:created>
  <dcterms:modified xsi:type="dcterms:W3CDTF">2025-04-22T15:55:22Z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0x0101003F0F0EE28623B24B9641CB1035C1DF0B</vt:lpwstr>
  </property>
  <property fmtid="{D5CDD505-2E9C-101B-9397-08002B2CF9AE}" pid="3" name="_dlc_DocIdItemGuid">
    <vt:lpwstr>6a23e38e-9c35-4704-9c02-778aa0894b16</vt:lpwstr>
  </property>
</Properties>
</file>